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eri.imabeppu\Downloads\"/>
    </mc:Choice>
  </mc:AlternateContent>
  <xr:revisionPtr revIDLastSave="0" documentId="13_ncr:1_{C547C296-7167-4466-A74F-8B7D1EEE418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ご受講生徒様一覧表" sheetId="11" r:id="rId1"/>
    <sheet name="ご提出期限早見表" sheetId="6" r:id="rId2"/>
    <sheet name="祝日" sheetId="9" r:id="rId3"/>
    <sheet name="テキストプラン" sheetId="10" state="hidden" r:id="rId4"/>
  </sheets>
  <definedNames>
    <definedName name="_xlnm._FilterDatabase" localSheetId="0">ご受講生徒様一覧表!$A$2:$G$2</definedName>
    <definedName name="CommunicativeTraining">テキストプラン!$M$3:$M$200</definedName>
    <definedName name="GeneralEnglish_Expert">テキストプラン!$I$3:$I$200</definedName>
    <definedName name="GeneralEnglish_Intermediate">テキストプラン!$H$3:$H$200</definedName>
    <definedName name="GTEC_BasicAdvanced">テキストプラン!$Z$3:$Z$200</definedName>
    <definedName name="GTEC_Core">テキストプラン!$Y$3:$Y$200</definedName>
    <definedName name="LivingAbroad_Beginner">テキストプラン!$F$3:$F$200</definedName>
    <definedName name="LivingAbroad_Intermediate">テキストプラン!$G$3:$G$200</definedName>
    <definedName name="SDGs_Advanced">テキストプラン!$AD$3:$AD$200</definedName>
    <definedName name="SDGs_Basic">テキストプラン!$AC$3:$AC$200</definedName>
    <definedName name="TEAP">テキストプラン!$AA$3:$AA$200</definedName>
    <definedName name="TOEFL">テキストプラン!$AB$3:$AB$200</definedName>
    <definedName name="WeblioNews_Beginner">テキストプラン!$J$3:$J$200</definedName>
    <definedName name="WeblioNews_Expert">テキストプラン!$L$3:$L$200</definedName>
    <definedName name="WeblioNews_Intermediate">テキストプラン!$K$3:$K$200</definedName>
    <definedName name="クラス名" localSheetId="0">ご受講生徒様一覧表!$H$3:$H$200</definedName>
    <definedName name="クラス名" localSheetId="2">#REF!</definedName>
    <definedName name="クラス名">#REF!</definedName>
    <definedName name="プライマリー">テキストプラン!$AJ$3:$AJ$200</definedName>
    <definedName name="英検_1級">テキストプラン!$X$3:$X$200</definedName>
    <definedName name="英検_2級">テキストプラン!$U$3:$U$200</definedName>
    <definedName name="英検_3級">テキストプラン!$P$3:$P$200</definedName>
    <definedName name="英検_4級">テキストプラン!$O$3:$O$200</definedName>
    <definedName name="英検_5級">テキストプラン!$N$3:$N$200</definedName>
    <definedName name="英検_準1級">テキストプラン!$W$3:$W$200</definedName>
    <definedName name="英検_準2級">テキストプラン!$R$3:$R$200</definedName>
    <definedName name="英検_準2級プラス">テキストプラン!$T$3:$T$200</definedName>
    <definedName name="英検パート別_2級">テキストプラン!$V$3:$V$200</definedName>
    <definedName name="英検パート別_3級">テキストプラン!$Q$3:$Q$200</definedName>
    <definedName name="英検パート別_準2級">テキストプラン!$S$3:$S$200</definedName>
    <definedName name="基礎文法1_中1向け">テキストプラン!$C$3:$C$200</definedName>
    <definedName name="基礎文法2_中2向け">テキストプラン!$D$3:$D$200</definedName>
    <definedName name="基礎文法3_中3向け">テキストプラン!$E$3:$E$200</definedName>
    <definedName name="基本セット">テキストプラン!$B$3:$B$200</definedName>
    <definedName name="発展コース_FunctionalExpression">テキストプラン!$AG$3:$AG$200</definedName>
    <definedName name="発展コース_ListeningAndReading">テキストプラン!$AE$3:$AE$200</definedName>
    <definedName name="発展コース_LogicalEnglish_Expert">テキストプラン!$AI$3:$AI$200</definedName>
    <definedName name="発展コース_LogicalEnglish_Intermediate">テキストプラン!$AH$3:$AH$200</definedName>
    <definedName name="発展コース_ReactionTraining">テキストプラン!$AF$3:$AF$200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M100" i="11" l="1" a="1"/>
  <c r="M100" i="11" s="1"/>
  <c r="M99" i="11" a="1"/>
  <c r="M99" i="11" s="1"/>
  <c r="M98" i="11" a="1"/>
  <c r="M98" i="11" s="1"/>
  <c r="M97" i="11" a="1"/>
  <c r="M97" i="11" s="1"/>
  <c r="M96" i="11" a="1"/>
  <c r="M96" i="11" s="1"/>
  <c r="M95" i="11" a="1"/>
  <c r="M95" i="11" s="1"/>
  <c r="M94" i="11" a="1"/>
  <c r="M94" i="11" s="1"/>
  <c r="M93" i="11" a="1"/>
  <c r="M93" i="11" s="1"/>
  <c r="M92" i="11" a="1"/>
  <c r="M92" i="11" s="1"/>
  <c r="M91" i="11" a="1"/>
  <c r="M91" i="11" s="1"/>
  <c r="M90" i="11" a="1"/>
  <c r="M90" i="11" s="1"/>
  <c r="M89" i="11" a="1"/>
  <c r="M89" i="11" s="1"/>
  <c r="M88" i="11" a="1"/>
  <c r="M88" i="11" s="1"/>
  <c r="M87" i="11" a="1"/>
  <c r="M87" i="11" s="1"/>
  <c r="M86" i="11" a="1"/>
  <c r="M86" i="11" s="1"/>
  <c r="M85" i="11" a="1"/>
  <c r="M85" i="11" s="1"/>
  <c r="M84" i="11" a="1"/>
  <c r="M84" i="11" s="1"/>
  <c r="M83" i="11" a="1"/>
  <c r="M83" i="11" s="1"/>
  <c r="M82" i="11" a="1"/>
  <c r="M82" i="11" s="1"/>
  <c r="M81" i="11" a="1"/>
  <c r="M81" i="11" s="1"/>
  <c r="M80" i="11" a="1"/>
  <c r="M80" i="11" s="1"/>
  <c r="M79" i="11" a="1"/>
  <c r="M79" i="11" s="1"/>
  <c r="M78" i="11" a="1"/>
  <c r="M78" i="11" s="1"/>
  <c r="M77" i="11" a="1"/>
  <c r="M77" i="11" s="1"/>
  <c r="M76" i="11" a="1"/>
  <c r="M76" i="11" s="1"/>
  <c r="M75" i="11" a="1"/>
  <c r="M75" i="11" s="1"/>
  <c r="M74" i="11" a="1"/>
  <c r="M74" i="11" s="1"/>
  <c r="M73" i="11" a="1"/>
  <c r="M73" i="11" s="1"/>
  <c r="M72" i="11" a="1"/>
  <c r="M72" i="11" s="1"/>
  <c r="M71" i="11" a="1"/>
  <c r="M71" i="11" s="1"/>
  <c r="M70" i="11" a="1"/>
  <c r="M70" i="11" s="1"/>
  <c r="M69" i="11" a="1"/>
  <c r="M69" i="11" s="1"/>
  <c r="M68" i="11" a="1"/>
  <c r="M68" i="11" s="1"/>
  <c r="M67" i="11" a="1"/>
  <c r="M67" i="11" s="1"/>
  <c r="M66" i="11" a="1"/>
  <c r="M66" i="11" s="1"/>
  <c r="M65" i="11" a="1"/>
  <c r="M65" i="11" s="1"/>
  <c r="M64" i="11" a="1"/>
  <c r="M64" i="11" s="1"/>
  <c r="M63" i="11" a="1"/>
  <c r="M63" i="11" s="1"/>
  <c r="M62" i="11" a="1"/>
  <c r="M62" i="11" s="1"/>
  <c r="M61" i="11" a="1"/>
  <c r="M61" i="11" s="1"/>
  <c r="M60" i="11" a="1"/>
  <c r="M60" i="11" s="1"/>
  <c r="M59" i="11" a="1"/>
  <c r="M59" i="11" s="1"/>
  <c r="M58" i="11" a="1"/>
  <c r="M58" i="11" s="1"/>
  <c r="M57" i="11" a="1"/>
  <c r="M57" i="11" s="1"/>
  <c r="M56" i="11" a="1"/>
  <c r="M56" i="11" s="1"/>
  <c r="M55" i="11" a="1"/>
  <c r="M55" i="11" s="1"/>
  <c r="M54" i="11" a="1"/>
  <c r="M54" i="11" s="1"/>
  <c r="M53" i="11" a="1"/>
  <c r="M53" i="11" s="1"/>
  <c r="M52" i="11" a="1"/>
  <c r="M52" i="11" s="1"/>
  <c r="M51" i="11" a="1"/>
  <c r="M51" i="11" s="1"/>
  <c r="M50" i="11" a="1"/>
  <c r="M50" i="11" s="1"/>
  <c r="M49" i="11" a="1"/>
  <c r="M49" i="11" s="1"/>
  <c r="M48" i="11" a="1"/>
  <c r="M48" i="11" s="1"/>
  <c r="M47" i="11" a="1"/>
  <c r="M47" i="11" s="1"/>
  <c r="M46" i="11" a="1"/>
  <c r="M46" i="11" s="1"/>
  <c r="M45" i="11" a="1"/>
  <c r="M45" i="11" s="1"/>
  <c r="M44" i="11" a="1"/>
  <c r="M44" i="11" s="1"/>
  <c r="M43" i="11" a="1"/>
  <c r="M43" i="11" s="1"/>
  <c r="M42" i="11" a="1"/>
  <c r="M42" i="11" s="1"/>
  <c r="M41" i="11" a="1"/>
  <c r="M41" i="11" s="1"/>
  <c r="M40" i="11" a="1"/>
  <c r="M40" i="11" s="1"/>
  <c r="M39" i="11" a="1"/>
  <c r="M39" i="11" s="1"/>
  <c r="M38" i="11" a="1"/>
  <c r="M38" i="11" s="1"/>
  <c r="M37" i="11" a="1"/>
  <c r="M37" i="11" s="1"/>
  <c r="M36" i="11" a="1"/>
  <c r="M36" i="11" s="1"/>
  <c r="M35" i="11" a="1"/>
  <c r="M35" i="11" s="1"/>
  <c r="M34" i="11" a="1"/>
  <c r="M34" i="11" s="1"/>
  <c r="M33" i="11" a="1"/>
  <c r="M33" i="11" s="1"/>
  <c r="M32" i="11" a="1"/>
  <c r="M32" i="11" s="1"/>
  <c r="M31" i="11" a="1"/>
  <c r="M31" i="11" s="1"/>
  <c r="M30" i="11" a="1"/>
  <c r="M30" i="11" s="1"/>
  <c r="M29" i="11" a="1"/>
  <c r="M29" i="11" s="1"/>
  <c r="M28" i="11" a="1"/>
  <c r="M28" i="11" s="1"/>
  <c r="M27" i="11" a="1"/>
  <c r="M27" i="11" s="1"/>
  <c r="M26" i="11" a="1"/>
  <c r="M26" i="11" s="1"/>
  <c r="M25" i="11" a="1"/>
  <c r="M25" i="11" s="1"/>
  <c r="M24" i="11" a="1"/>
  <c r="M24" i="11" s="1"/>
  <c r="M23" i="11" a="1"/>
  <c r="M23" i="11" s="1"/>
  <c r="M22" i="11" a="1"/>
  <c r="M22" i="11" s="1"/>
  <c r="M21" i="11" a="1"/>
  <c r="M21" i="11" s="1"/>
  <c r="M20" i="11" a="1"/>
  <c r="M20" i="11" s="1"/>
  <c r="M19" i="11" a="1"/>
  <c r="M19" i="11" s="1"/>
  <c r="M18" i="11" a="1"/>
  <c r="M18" i="11" s="1"/>
  <c r="M17" i="11" a="1"/>
  <c r="M17" i="11" s="1"/>
  <c r="M16" i="11" a="1"/>
  <c r="M16" i="11" s="1"/>
  <c r="M15" i="11" a="1"/>
  <c r="M15" i="11" s="1"/>
  <c r="M14" i="11" a="1"/>
  <c r="M14" i="11" s="1"/>
  <c r="M13" i="11" a="1"/>
  <c r="M13" i="11" s="1"/>
  <c r="M12" i="11" a="1"/>
  <c r="M12" i="11" s="1"/>
  <c r="M11" i="11" a="1"/>
  <c r="M11" i="11" s="1"/>
  <c r="M10" i="11" a="1"/>
  <c r="M10" i="11" s="1"/>
  <c r="M9" i="11" a="1"/>
  <c r="M9" i="11" s="1"/>
  <c r="M8" i="11" a="1"/>
  <c r="M8" i="11" s="1"/>
  <c r="M7" i="11" a="1"/>
  <c r="M7" i="11" s="1"/>
  <c r="M6" i="11" a="1"/>
  <c r="M6" i="11" s="1"/>
  <c r="L3" i="11" a="1"/>
  <c r="H3" i="11"/>
  <c r="F366" i="6"/>
  <c r="E366" i="6"/>
  <c r="F365" i="6"/>
  <c r="E365" i="6"/>
  <c r="F364" i="6"/>
  <c r="E364" i="6"/>
  <c r="F363" i="6"/>
  <c r="E363" i="6"/>
  <c r="F362" i="6"/>
  <c r="E362" i="6"/>
  <c r="F361" i="6"/>
  <c r="E361" i="6"/>
  <c r="F360" i="6"/>
  <c r="E360" i="6"/>
  <c r="F359" i="6"/>
  <c r="E359" i="6"/>
  <c r="F358" i="6"/>
  <c r="E358" i="6"/>
  <c r="F357" i="6"/>
  <c r="E357" i="6"/>
  <c r="F356" i="6"/>
  <c r="E356" i="6"/>
  <c r="F355" i="6"/>
  <c r="E355" i="6"/>
  <c r="F354" i="6"/>
  <c r="E354" i="6"/>
  <c r="F353" i="6"/>
  <c r="E353" i="6"/>
  <c r="F352" i="6"/>
  <c r="E352" i="6"/>
  <c r="F351" i="6"/>
  <c r="E351" i="6"/>
  <c r="F350" i="6"/>
  <c r="E350" i="6"/>
  <c r="F349" i="6"/>
  <c r="E349" i="6"/>
  <c r="F348" i="6"/>
  <c r="E348" i="6"/>
  <c r="F347" i="6"/>
  <c r="E347" i="6"/>
  <c r="F346" i="6"/>
  <c r="E346" i="6"/>
  <c r="F345" i="6"/>
  <c r="E345" i="6"/>
  <c r="F344" i="6"/>
  <c r="E344" i="6"/>
  <c r="F343" i="6"/>
  <c r="E343" i="6"/>
  <c r="F342" i="6"/>
  <c r="E342" i="6"/>
  <c r="F341" i="6"/>
  <c r="E341" i="6"/>
  <c r="F340" i="6"/>
  <c r="E340" i="6"/>
  <c r="F339" i="6"/>
  <c r="E339" i="6"/>
  <c r="F338" i="6"/>
  <c r="E338" i="6"/>
  <c r="F337" i="6"/>
  <c r="E337" i="6"/>
  <c r="F336" i="6"/>
  <c r="E336" i="6"/>
  <c r="F335" i="6"/>
  <c r="E335" i="6"/>
  <c r="F334" i="6"/>
  <c r="E334" i="6"/>
  <c r="F333" i="6"/>
  <c r="E333" i="6"/>
  <c r="F332" i="6"/>
  <c r="E332" i="6"/>
  <c r="F331" i="6"/>
  <c r="E331" i="6"/>
  <c r="F330" i="6"/>
  <c r="E330" i="6"/>
  <c r="F329" i="6"/>
  <c r="E329" i="6"/>
  <c r="F328" i="6"/>
  <c r="E328" i="6"/>
  <c r="F327" i="6"/>
  <c r="E327" i="6"/>
  <c r="F326" i="6"/>
  <c r="E326" i="6"/>
  <c r="F325" i="6"/>
  <c r="E325" i="6"/>
  <c r="F324" i="6"/>
  <c r="E324" i="6"/>
  <c r="F323" i="6"/>
  <c r="E323" i="6"/>
  <c r="F322" i="6"/>
  <c r="E322" i="6"/>
  <c r="F321" i="6"/>
  <c r="E321" i="6"/>
  <c r="F320" i="6"/>
  <c r="E320" i="6"/>
  <c r="F319" i="6"/>
  <c r="E319" i="6"/>
  <c r="F318" i="6"/>
  <c r="E318" i="6"/>
  <c r="F317" i="6"/>
  <c r="E317" i="6"/>
  <c r="F316" i="6"/>
  <c r="E316" i="6"/>
  <c r="F315" i="6"/>
  <c r="E315" i="6"/>
  <c r="F314" i="6"/>
  <c r="E314" i="6"/>
  <c r="F313" i="6"/>
  <c r="E313" i="6"/>
  <c r="F312" i="6"/>
  <c r="E312" i="6"/>
  <c r="F311" i="6"/>
  <c r="E311" i="6"/>
  <c r="F310" i="6"/>
  <c r="E310" i="6"/>
  <c r="F309" i="6"/>
  <c r="E309" i="6"/>
  <c r="F308" i="6"/>
  <c r="E308" i="6"/>
  <c r="F307" i="6"/>
  <c r="E307" i="6"/>
  <c r="F306" i="6"/>
  <c r="E306" i="6"/>
  <c r="F305" i="6"/>
  <c r="E305" i="6"/>
  <c r="F304" i="6"/>
  <c r="E304" i="6"/>
  <c r="F303" i="6"/>
  <c r="E303" i="6"/>
  <c r="F302" i="6"/>
  <c r="E302" i="6"/>
  <c r="F301" i="6"/>
  <c r="E301" i="6"/>
  <c r="F300" i="6"/>
  <c r="E300" i="6"/>
  <c r="F299" i="6"/>
  <c r="E299" i="6"/>
  <c r="F298" i="6"/>
  <c r="E298" i="6"/>
  <c r="F297" i="6"/>
  <c r="E297" i="6"/>
  <c r="F296" i="6"/>
  <c r="E296" i="6"/>
  <c r="F295" i="6"/>
  <c r="E295" i="6"/>
  <c r="F294" i="6"/>
  <c r="E294" i="6"/>
  <c r="F293" i="6"/>
  <c r="E293" i="6"/>
  <c r="F292" i="6"/>
  <c r="E292" i="6"/>
  <c r="F291" i="6"/>
  <c r="E291" i="6"/>
  <c r="F290" i="6"/>
  <c r="E290" i="6"/>
  <c r="F289" i="6"/>
  <c r="E289" i="6"/>
  <c r="F288" i="6"/>
  <c r="E288" i="6"/>
  <c r="F287" i="6"/>
  <c r="E287" i="6"/>
  <c r="F286" i="6"/>
  <c r="E286" i="6"/>
  <c r="F285" i="6"/>
  <c r="E285" i="6"/>
  <c r="F284" i="6"/>
  <c r="E284" i="6"/>
  <c r="F283" i="6"/>
  <c r="E283" i="6"/>
  <c r="F282" i="6"/>
  <c r="E282" i="6"/>
  <c r="F281" i="6"/>
  <c r="E281" i="6"/>
  <c r="F280" i="6"/>
  <c r="E280" i="6"/>
  <c r="F279" i="6"/>
  <c r="E279" i="6"/>
  <c r="F278" i="6"/>
  <c r="E278" i="6"/>
  <c r="F277" i="6"/>
  <c r="E277" i="6"/>
  <c r="F276" i="6"/>
  <c r="E276" i="6"/>
  <c r="F275" i="6"/>
  <c r="E275" i="6"/>
  <c r="F274" i="6"/>
  <c r="E274" i="6"/>
  <c r="F273" i="6"/>
  <c r="E273" i="6"/>
  <c r="F272" i="6"/>
  <c r="E272" i="6"/>
  <c r="F271" i="6"/>
  <c r="E271" i="6"/>
  <c r="F270" i="6"/>
  <c r="E270" i="6"/>
  <c r="F269" i="6"/>
  <c r="E269" i="6"/>
  <c r="F268" i="6"/>
  <c r="E268" i="6"/>
  <c r="F267" i="6"/>
  <c r="E267" i="6"/>
  <c r="F266" i="6"/>
  <c r="E266" i="6"/>
  <c r="F265" i="6"/>
  <c r="E265" i="6"/>
  <c r="F264" i="6"/>
  <c r="E264" i="6"/>
  <c r="F263" i="6"/>
  <c r="E263" i="6"/>
  <c r="F262" i="6"/>
  <c r="E262" i="6"/>
  <c r="F261" i="6"/>
  <c r="E261" i="6"/>
  <c r="F260" i="6"/>
  <c r="E260" i="6"/>
  <c r="F259" i="6"/>
  <c r="E259" i="6"/>
  <c r="F258" i="6"/>
  <c r="E258" i="6"/>
  <c r="F257" i="6"/>
  <c r="E257" i="6"/>
  <c r="F256" i="6"/>
  <c r="E256" i="6"/>
  <c r="F255" i="6"/>
  <c r="E255" i="6"/>
  <c r="F254" i="6"/>
  <c r="E254" i="6"/>
  <c r="F253" i="6"/>
  <c r="E253" i="6"/>
  <c r="F252" i="6"/>
  <c r="E252" i="6"/>
  <c r="F251" i="6"/>
  <c r="E251" i="6"/>
  <c r="F250" i="6"/>
  <c r="E250" i="6"/>
  <c r="F249" i="6"/>
  <c r="E249" i="6"/>
  <c r="F248" i="6"/>
  <c r="E248" i="6"/>
  <c r="F247" i="6"/>
  <c r="E247" i="6"/>
  <c r="F246" i="6"/>
  <c r="E246" i="6"/>
  <c r="F245" i="6"/>
  <c r="E245" i="6"/>
  <c r="F244" i="6"/>
  <c r="E244" i="6"/>
  <c r="F243" i="6"/>
  <c r="E243" i="6"/>
  <c r="F242" i="6"/>
  <c r="E242" i="6"/>
  <c r="F241" i="6"/>
  <c r="E241" i="6"/>
  <c r="F240" i="6"/>
  <c r="E240" i="6"/>
  <c r="F239" i="6"/>
  <c r="E239" i="6"/>
  <c r="F238" i="6"/>
  <c r="E238" i="6"/>
  <c r="F237" i="6"/>
  <c r="E237" i="6"/>
  <c r="F236" i="6"/>
  <c r="E236" i="6"/>
  <c r="F235" i="6"/>
  <c r="E235" i="6"/>
  <c r="F234" i="6"/>
  <c r="E234" i="6"/>
  <c r="F233" i="6"/>
  <c r="E233" i="6"/>
  <c r="F232" i="6"/>
  <c r="E232" i="6"/>
  <c r="F231" i="6"/>
  <c r="E231" i="6"/>
  <c r="F230" i="6"/>
  <c r="E230" i="6"/>
  <c r="F229" i="6"/>
  <c r="E229" i="6"/>
  <c r="F228" i="6"/>
  <c r="E228" i="6"/>
  <c r="F227" i="6"/>
  <c r="E227" i="6"/>
  <c r="F226" i="6"/>
  <c r="E226" i="6"/>
  <c r="F225" i="6"/>
  <c r="E225" i="6"/>
  <c r="F224" i="6"/>
  <c r="E224" i="6"/>
  <c r="F223" i="6"/>
  <c r="E223" i="6"/>
  <c r="F222" i="6"/>
  <c r="E222" i="6"/>
  <c r="F221" i="6"/>
  <c r="E221" i="6"/>
  <c r="F220" i="6"/>
  <c r="E220" i="6"/>
  <c r="F219" i="6"/>
  <c r="E219" i="6"/>
  <c r="F218" i="6"/>
  <c r="E218" i="6"/>
  <c r="F217" i="6"/>
  <c r="E217" i="6"/>
  <c r="F216" i="6"/>
  <c r="E216" i="6"/>
  <c r="F215" i="6"/>
  <c r="E215" i="6"/>
  <c r="F214" i="6"/>
  <c r="E214" i="6"/>
  <c r="F213" i="6"/>
  <c r="E213" i="6"/>
  <c r="F212" i="6"/>
  <c r="E212" i="6"/>
  <c r="F211" i="6"/>
  <c r="E211" i="6"/>
  <c r="F210" i="6"/>
  <c r="E210" i="6"/>
  <c r="F209" i="6"/>
  <c r="E209" i="6"/>
  <c r="F208" i="6"/>
  <c r="E208" i="6"/>
  <c r="F207" i="6"/>
  <c r="E207" i="6"/>
  <c r="F206" i="6"/>
  <c r="E206" i="6"/>
  <c r="F205" i="6"/>
  <c r="E205" i="6"/>
  <c r="F204" i="6"/>
  <c r="E204" i="6"/>
  <c r="F203" i="6"/>
  <c r="E203" i="6"/>
  <c r="F202" i="6"/>
  <c r="E202" i="6"/>
  <c r="F201" i="6"/>
  <c r="E201" i="6"/>
  <c r="F200" i="6"/>
  <c r="E200" i="6"/>
  <c r="F199" i="6"/>
  <c r="E199" i="6"/>
  <c r="F198" i="6"/>
  <c r="E198" i="6"/>
  <c r="F197" i="6"/>
  <c r="E197" i="6"/>
  <c r="F196" i="6"/>
  <c r="E196" i="6"/>
  <c r="F195" i="6"/>
  <c r="E195" i="6"/>
  <c r="F194" i="6"/>
  <c r="E194" i="6"/>
  <c r="F193" i="6"/>
  <c r="E193" i="6"/>
  <c r="F192" i="6"/>
  <c r="E192" i="6"/>
  <c r="F191" i="6"/>
  <c r="E191" i="6"/>
  <c r="F190" i="6"/>
  <c r="E190" i="6"/>
  <c r="F189" i="6"/>
  <c r="E189" i="6"/>
  <c r="F188" i="6"/>
  <c r="E188" i="6"/>
  <c r="F187" i="6"/>
  <c r="E187" i="6"/>
  <c r="F186" i="6"/>
  <c r="E186" i="6"/>
  <c r="F185" i="6"/>
  <c r="E185" i="6"/>
  <c r="F184" i="6"/>
  <c r="E184" i="6"/>
  <c r="F183" i="6"/>
  <c r="E183" i="6"/>
  <c r="F182" i="6"/>
  <c r="E182" i="6"/>
  <c r="F181" i="6"/>
  <c r="E181" i="6"/>
  <c r="F180" i="6"/>
  <c r="E180" i="6"/>
  <c r="F179" i="6"/>
  <c r="E179" i="6"/>
  <c r="F178" i="6"/>
  <c r="E178" i="6"/>
  <c r="F177" i="6"/>
  <c r="E177" i="6"/>
  <c r="F176" i="6"/>
  <c r="E176" i="6"/>
  <c r="F175" i="6"/>
  <c r="E175" i="6"/>
  <c r="F174" i="6"/>
  <c r="E174" i="6"/>
  <c r="F173" i="6"/>
  <c r="E173" i="6"/>
  <c r="F172" i="6"/>
  <c r="E172" i="6"/>
  <c r="F171" i="6"/>
  <c r="E171" i="6"/>
  <c r="F170" i="6"/>
  <c r="E170" i="6"/>
  <c r="F169" i="6"/>
  <c r="E169" i="6"/>
  <c r="F168" i="6"/>
  <c r="E168" i="6"/>
  <c r="F167" i="6"/>
  <c r="E167" i="6"/>
  <c r="F166" i="6"/>
  <c r="E166" i="6"/>
  <c r="F165" i="6"/>
  <c r="E165" i="6"/>
  <c r="F164" i="6"/>
  <c r="E164" i="6"/>
  <c r="F163" i="6"/>
  <c r="E163" i="6"/>
  <c r="F162" i="6"/>
  <c r="E162" i="6"/>
  <c r="F161" i="6"/>
  <c r="E161" i="6"/>
  <c r="F160" i="6"/>
  <c r="E160" i="6"/>
  <c r="F159" i="6"/>
  <c r="E159" i="6"/>
  <c r="F158" i="6"/>
  <c r="E158" i="6"/>
  <c r="F157" i="6"/>
  <c r="E157" i="6"/>
  <c r="F156" i="6"/>
  <c r="E156" i="6"/>
  <c r="F155" i="6"/>
  <c r="E155" i="6"/>
  <c r="F154" i="6"/>
  <c r="E154" i="6"/>
  <c r="F153" i="6"/>
  <c r="E153" i="6"/>
  <c r="F152" i="6"/>
  <c r="E152" i="6"/>
  <c r="F151" i="6"/>
  <c r="E151" i="6"/>
  <c r="F150" i="6"/>
  <c r="E150" i="6"/>
  <c r="F149" i="6"/>
  <c r="E149" i="6"/>
  <c r="F148" i="6"/>
  <c r="E148" i="6"/>
  <c r="F147" i="6"/>
  <c r="E147" i="6"/>
  <c r="F146" i="6"/>
  <c r="E146" i="6"/>
  <c r="F145" i="6"/>
  <c r="E145" i="6"/>
  <c r="F144" i="6"/>
  <c r="E144" i="6"/>
  <c r="F143" i="6"/>
  <c r="E143" i="6"/>
  <c r="F142" i="6"/>
  <c r="E142" i="6"/>
  <c r="F141" i="6"/>
  <c r="E141" i="6"/>
  <c r="F140" i="6"/>
  <c r="E140" i="6"/>
  <c r="F139" i="6"/>
  <c r="E139" i="6"/>
  <c r="F138" i="6"/>
  <c r="E138" i="6"/>
  <c r="F137" i="6"/>
  <c r="E137" i="6"/>
  <c r="F136" i="6"/>
  <c r="E136" i="6"/>
  <c r="F135" i="6"/>
  <c r="E135" i="6"/>
  <c r="F134" i="6"/>
  <c r="E134" i="6"/>
  <c r="F133" i="6"/>
  <c r="E133" i="6"/>
  <c r="F132" i="6"/>
  <c r="E132" i="6"/>
  <c r="F131" i="6"/>
  <c r="E131" i="6"/>
  <c r="F130" i="6"/>
  <c r="E130" i="6"/>
  <c r="F129" i="6"/>
  <c r="E129" i="6"/>
  <c r="F128" i="6"/>
  <c r="E128" i="6"/>
  <c r="F127" i="6"/>
  <c r="E127" i="6"/>
  <c r="F126" i="6"/>
  <c r="E126" i="6"/>
  <c r="F125" i="6"/>
  <c r="E125" i="6"/>
  <c r="F124" i="6"/>
  <c r="E124" i="6"/>
  <c r="F123" i="6"/>
  <c r="E123" i="6"/>
  <c r="F122" i="6"/>
  <c r="E122" i="6"/>
  <c r="F121" i="6"/>
  <c r="E121" i="6"/>
  <c r="F120" i="6"/>
  <c r="E120" i="6"/>
  <c r="F119" i="6"/>
  <c r="E119" i="6"/>
  <c r="F118" i="6"/>
  <c r="E118" i="6"/>
  <c r="F117" i="6"/>
  <c r="E117" i="6"/>
  <c r="F116" i="6"/>
  <c r="E116" i="6"/>
  <c r="F115" i="6"/>
  <c r="E115" i="6"/>
  <c r="F114" i="6"/>
  <c r="E114" i="6"/>
  <c r="F113" i="6"/>
  <c r="E113" i="6"/>
  <c r="F112" i="6"/>
  <c r="E112" i="6"/>
  <c r="F111" i="6"/>
  <c r="E111" i="6"/>
  <c r="F110" i="6"/>
  <c r="E110" i="6"/>
  <c r="F109" i="6"/>
  <c r="E109" i="6"/>
  <c r="F108" i="6"/>
  <c r="E108" i="6"/>
  <c r="F107" i="6"/>
  <c r="E107" i="6"/>
  <c r="F106" i="6"/>
  <c r="E106" i="6"/>
  <c r="F105" i="6"/>
  <c r="E105" i="6"/>
  <c r="F104" i="6"/>
  <c r="E104" i="6"/>
  <c r="F103" i="6"/>
  <c r="E103" i="6"/>
  <c r="F102" i="6"/>
  <c r="E102" i="6"/>
  <c r="F101" i="6"/>
  <c r="E101" i="6"/>
  <c r="F100" i="6"/>
  <c r="E100" i="6"/>
  <c r="F99" i="6"/>
  <c r="E99" i="6"/>
  <c r="F98" i="6"/>
  <c r="E98" i="6"/>
  <c r="F97" i="6"/>
  <c r="E97" i="6"/>
  <c r="F96" i="6"/>
  <c r="E96" i="6"/>
  <c r="F95" i="6"/>
  <c r="E95" i="6"/>
  <c r="F94" i="6"/>
  <c r="E94" i="6"/>
  <c r="F93" i="6"/>
  <c r="E93" i="6"/>
  <c r="F92" i="6"/>
  <c r="E92" i="6"/>
  <c r="F91" i="6"/>
  <c r="E91" i="6"/>
  <c r="F90" i="6"/>
  <c r="E90" i="6"/>
  <c r="F89" i="6"/>
  <c r="E89" i="6"/>
  <c r="F88" i="6"/>
  <c r="E88" i="6"/>
  <c r="F87" i="6"/>
  <c r="E87" i="6"/>
  <c r="F86" i="6"/>
  <c r="E86" i="6"/>
  <c r="F85" i="6"/>
  <c r="E85" i="6"/>
  <c r="F84" i="6"/>
  <c r="E84" i="6"/>
  <c r="F83" i="6"/>
  <c r="E83" i="6"/>
  <c r="F82" i="6"/>
  <c r="E82" i="6"/>
  <c r="F81" i="6"/>
  <c r="E81" i="6"/>
  <c r="F80" i="6"/>
  <c r="E80" i="6"/>
  <c r="F79" i="6"/>
  <c r="E79" i="6"/>
  <c r="F78" i="6"/>
  <c r="E78" i="6"/>
  <c r="F77" i="6"/>
  <c r="E77" i="6"/>
  <c r="F76" i="6"/>
  <c r="E76" i="6"/>
  <c r="F75" i="6"/>
  <c r="E75" i="6"/>
  <c r="F74" i="6"/>
  <c r="E74" i="6"/>
  <c r="F73" i="6"/>
  <c r="E73" i="6"/>
  <c r="F72" i="6"/>
  <c r="E72" i="6"/>
  <c r="F71" i="6"/>
  <c r="E71" i="6"/>
  <c r="F70" i="6"/>
  <c r="E70" i="6"/>
  <c r="F69" i="6"/>
  <c r="E69" i="6"/>
  <c r="F68" i="6"/>
  <c r="E68" i="6"/>
  <c r="F67" i="6"/>
  <c r="E67" i="6"/>
  <c r="F66" i="6"/>
  <c r="E66" i="6"/>
  <c r="F65" i="6"/>
  <c r="E65" i="6"/>
  <c r="F64" i="6"/>
  <c r="E64" i="6"/>
  <c r="F63" i="6"/>
  <c r="E63" i="6"/>
  <c r="F62" i="6"/>
  <c r="E62" i="6"/>
  <c r="F61" i="6"/>
  <c r="E61" i="6"/>
  <c r="F60" i="6"/>
  <c r="E60" i="6"/>
  <c r="F59" i="6"/>
  <c r="E59" i="6"/>
  <c r="F58" i="6"/>
  <c r="E58" i="6"/>
  <c r="F57" i="6"/>
  <c r="E57" i="6"/>
  <c r="F56" i="6"/>
  <c r="E56" i="6"/>
  <c r="F55" i="6"/>
  <c r="E55" i="6"/>
  <c r="F54" i="6"/>
  <c r="E54" i="6"/>
  <c r="F53" i="6"/>
  <c r="E53" i="6"/>
  <c r="F52" i="6"/>
  <c r="E52" i="6"/>
  <c r="F51" i="6"/>
  <c r="E51" i="6"/>
  <c r="F50" i="6"/>
  <c r="E50" i="6"/>
  <c r="F49" i="6"/>
  <c r="E49" i="6"/>
  <c r="F48" i="6"/>
  <c r="E48" i="6"/>
  <c r="F47" i="6"/>
  <c r="E47" i="6"/>
  <c r="F46" i="6"/>
  <c r="E46" i="6"/>
  <c r="F45" i="6"/>
  <c r="E45" i="6"/>
  <c r="F44" i="6"/>
  <c r="E44" i="6"/>
  <c r="F43" i="6"/>
  <c r="E43" i="6"/>
  <c r="F42" i="6"/>
  <c r="E42" i="6"/>
  <c r="F41" i="6"/>
  <c r="E41" i="6"/>
  <c r="F40" i="6"/>
  <c r="E40" i="6"/>
  <c r="F39" i="6"/>
  <c r="E39" i="6"/>
  <c r="F38" i="6"/>
  <c r="E38" i="6"/>
  <c r="F37" i="6"/>
  <c r="E37" i="6"/>
  <c r="F36" i="6"/>
  <c r="E36" i="6"/>
  <c r="F35" i="6"/>
  <c r="E35" i="6"/>
  <c r="F34" i="6"/>
  <c r="E34" i="6"/>
  <c r="F33" i="6"/>
  <c r="E33" i="6"/>
  <c r="F32" i="6"/>
  <c r="E32" i="6"/>
  <c r="F31" i="6"/>
  <c r="E31" i="6"/>
  <c r="F30" i="6"/>
  <c r="E30" i="6"/>
  <c r="F29" i="6"/>
  <c r="E29" i="6"/>
  <c r="F28" i="6"/>
  <c r="E28" i="6"/>
  <c r="F27" i="6"/>
  <c r="E27" i="6"/>
  <c r="F26" i="6"/>
  <c r="E26" i="6"/>
  <c r="F25" i="6"/>
  <c r="E25" i="6"/>
  <c r="F24" i="6"/>
  <c r="E24" i="6"/>
  <c r="F23" i="6"/>
  <c r="E23" i="6"/>
  <c r="F22" i="6"/>
  <c r="E22" i="6"/>
  <c r="F21" i="6"/>
  <c r="E21" i="6"/>
  <c r="F20" i="6"/>
  <c r="E20" i="6"/>
  <c r="F19" i="6"/>
  <c r="E19" i="6"/>
  <c r="F18" i="6"/>
  <c r="E18" i="6"/>
  <c r="F17" i="6"/>
  <c r="E17" i="6"/>
  <c r="F16" i="6"/>
  <c r="E16" i="6"/>
  <c r="F15" i="6"/>
  <c r="E15" i="6"/>
  <c r="F14" i="6"/>
  <c r="E14" i="6"/>
  <c r="F13" i="6"/>
  <c r="E13" i="6"/>
  <c r="F12" i="6"/>
  <c r="E12" i="6"/>
  <c r="F11" i="6"/>
  <c r="E11" i="6"/>
  <c r="F10" i="6"/>
  <c r="E10" i="6"/>
  <c r="F9" i="6"/>
  <c r="E9" i="6"/>
  <c r="F8" i="6"/>
  <c r="E8" i="6"/>
  <c r="F7" i="6"/>
  <c r="E7" i="6"/>
  <c r="F6" i="6"/>
  <c r="E6" i="6"/>
  <c r="F5" i="6"/>
  <c r="E5" i="6"/>
  <c r="F4" i="6"/>
  <c r="E4" i="6"/>
  <c r="F3" i="6"/>
  <c r="E3" i="6"/>
  <c r="F2" i="6"/>
  <c r="E2" i="6"/>
  <c r="B5" i="6"/>
  <c r="B6" i="6" s="1"/>
  <c r="B7" i="6" s="1"/>
  <c r="B8" i="6" s="1"/>
  <c r="B4" i="6"/>
  <c r="B3" i="6"/>
  <c r="L3" i="11" l="1"/>
  <c r="M4" i="11" a="1"/>
  <c r="M4" i="11" s="1"/>
  <c r="M5" i="11" a="1"/>
  <c r="M5" i="11" s="1"/>
  <c r="I3" i="11"/>
  <c r="H4" i="11" a="1"/>
  <c r="H4" i="11" s="1"/>
  <c r="H5" i="11" s="1" a="1"/>
  <c r="H5" i="11" s="1"/>
  <c r="B9" i="6"/>
  <c r="D8" i="6"/>
  <c r="D7" i="6"/>
  <c r="D6" i="6"/>
  <c r="D5" i="6"/>
  <c r="D4" i="6"/>
  <c r="D3" i="6"/>
  <c r="D2" i="6"/>
  <c r="I4" i="11" l="1"/>
  <c r="B10" i="6"/>
  <c r="D9" i="6"/>
  <c r="I5" i="11" l="1"/>
  <c r="H6" i="11" a="1"/>
  <c r="H6" i="11" s="1"/>
  <c r="B11" i="6"/>
  <c r="D10" i="6"/>
  <c r="I6" i="11" l="1"/>
  <c r="H7" i="11" a="1"/>
  <c r="H7" i="11" s="1"/>
  <c r="B12" i="6"/>
  <c r="D11" i="6"/>
  <c r="C12" i="6"/>
  <c r="C11" i="6"/>
  <c r="C10" i="6"/>
  <c r="C9" i="6"/>
  <c r="C8" i="6"/>
  <c r="C7" i="6"/>
  <c r="C6" i="6"/>
  <c r="C5" i="6"/>
  <c r="C4" i="6"/>
  <c r="C3" i="6"/>
  <c r="C2" i="6"/>
  <c r="I7" i="11" l="1"/>
  <c r="H8" i="11" a="1"/>
  <c r="H8" i="11" s="1"/>
  <c r="B13" i="6"/>
  <c r="D12" i="6"/>
  <c r="H9" i="11" l="1" a="1"/>
  <c r="H9" i="11" s="1"/>
  <c r="I9" i="11" s="1"/>
  <c r="I8" i="11"/>
  <c r="B14" i="6"/>
  <c r="D13" i="6"/>
  <c r="C13" i="6"/>
  <c r="H10" i="11" l="1" a="1"/>
  <c r="H10" i="11" s="1"/>
  <c r="I10" i="11" s="1"/>
  <c r="B15" i="6"/>
  <c r="D14" i="6"/>
  <c r="C14" i="6"/>
  <c r="H11" i="11" l="1" a="1"/>
  <c r="H11" i="11" s="1"/>
  <c r="I11" i="11" s="1"/>
  <c r="B16" i="6"/>
  <c r="D15" i="6"/>
  <c r="C15" i="6"/>
  <c r="H12" i="11" l="1" a="1"/>
  <c r="H12" i="11" s="1"/>
  <c r="I12" i="11" s="1"/>
  <c r="B17" i="6"/>
  <c r="D16" i="6"/>
  <c r="C16" i="6"/>
  <c r="H13" i="11" l="1" a="1"/>
  <c r="H13" i="11" s="1"/>
  <c r="I13" i="11" s="1"/>
  <c r="B18" i="6"/>
  <c r="D17" i="6"/>
  <c r="C17" i="6"/>
  <c r="H14" i="11" l="1" a="1"/>
  <c r="H14" i="11" s="1"/>
  <c r="I14" i="11" s="1"/>
  <c r="B19" i="6"/>
  <c r="D18" i="6"/>
  <c r="C18" i="6"/>
  <c r="H15" i="11" l="1" a="1"/>
  <c r="H15" i="11" s="1"/>
  <c r="I15" i="11" s="1"/>
  <c r="B20" i="6"/>
  <c r="D19" i="6"/>
  <c r="C19" i="6"/>
  <c r="H16" i="11" l="1" a="1"/>
  <c r="H16" i="11" s="1"/>
  <c r="I16" i="11" s="1"/>
  <c r="B21" i="6"/>
  <c r="D20" i="6"/>
  <c r="C20" i="6"/>
  <c r="H17" i="11" l="1" a="1"/>
  <c r="H17" i="11" s="1"/>
  <c r="I17" i="11" s="1"/>
  <c r="B22" i="6"/>
  <c r="D21" i="6"/>
  <c r="C21" i="6"/>
  <c r="H18" i="11" l="1" a="1"/>
  <c r="H18" i="11" s="1"/>
  <c r="I18" i="11" s="1"/>
  <c r="B23" i="6"/>
  <c r="D22" i="6"/>
  <c r="C22" i="6"/>
  <c r="H19" i="11" l="1" a="1"/>
  <c r="H19" i="11" s="1"/>
  <c r="I19" i="11" s="1"/>
  <c r="B24" i="6"/>
  <c r="D23" i="6"/>
  <c r="C23" i="6"/>
  <c r="H20" i="11" l="1" a="1"/>
  <c r="H20" i="11" s="1"/>
  <c r="I20" i="11" s="1"/>
  <c r="B25" i="6"/>
  <c r="D24" i="6"/>
  <c r="C24" i="6"/>
  <c r="H21" i="11" l="1" a="1"/>
  <c r="H21" i="11" s="1"/>
  <c r="I21" i="11" s="1"/>
  <c r="B26" i="6"/>
  <c r="D25" i="6"/>
  <c r="C25" i="6"/>
  <c r="H22" i="11" l="1" a="1"/>
  <c r="H22" i="11" s="1"/>
  <c r="I22" i="11" s="1"/>
  <c r="B27" i="6"/>
  <c r="D26" i="6"/>
  <c r="C26" i="6"/>
  <c r="H23" i="11" l="1" a="1"/>
  <c r="H23" i="11" s="1"/>
  <c r="I23" i="11" s="1"/>
  <c r="B28" i="6"/>
  <c r="D27" i="6"/>
  <c r="C27" i="6"/>
  <c r="H24" i="11" l="1" a="1"/>
  <c r="H24" i="11" s="1"/>
  <c r="I24" i="11" s="1"/>
  <c r="B29" i="6"/>
  <c r="D28" i="6"/>
  <c r="C28" i="6"/>
  <c r="H25" i="11" l="1" a="1"/>
  <c r="H25" i="11" s="1"/>
  <c r="I25" i="11" s="1"/>
  <c r="B30" i="6"/>
  <c r="D29" i="6"/>
  <c r="C29" i="6"/>
  <c r="H26" i="11" l="1" a="1"/>
  <c r="H26" i="11" s="1"/>
  <c r="I26" i="11" s="1"/>
  <c r="B31" i="6"/>
  <c r="D30" i="6"/>
  <c r="C30" i="6"/>
  <c r="H27" i="11" l="1" a="1"/>
  <c r="H27" i="11" s="1"/>
  <c r="I27" i="11" s="1"/>
  <c r="B32" i="6"/>
  <c r="D31" i="6"/>
  <c r="C31" i="6"/>
  <c r="H28" i="11" l="1" a="1"/>
  <c r="H28" i="11" s="1"/>
  <c r="I28" i="11" s="1"/>
  <c r="B33" i="6"/>
  <c r="D32" i="6"/>
  <c r="C32" i="6"/>
  <c r="H29" i="11" l="1" a="1"/>
  <c r="H29" i="11" s="1"/>
  <c r="I29" i="11" s="1"/>
  <c r="B34" i="6"/>
  <c r="D33" i="6"/>
  <c r="C33" i="6"/>
  <c r="H30" i="11" l="1" a="1"/>
  <c r="H30" i="11" s="1"/>
  <c r="I30" i="11" s="1"/>
  <c r="B35" i="6"/>
  <c r="D34" i="6"/>
  <c r="C34" i="6"/>
  <c r="H31" i="11" l="1" a="1"/>
  <c r="H31" i="11" s="1"/>
  <c r="I31" i="11" s="1"/>
  <c r="B36" i="6"/>
  <c r="D35" i="6"/>
  <c r="C35" i="6"/>
  <c r="H32" i="11" l="1" a="1"/>
  <c r="H32" i="11" s="1"/>
  <c r="I32" i="11" s="1"/>
  <c r="B37" i="6"/>
  <c r="D36" i="6"/>
  <c r="C36" i="6"/>
  <c r="H33" i="11" l="1" a="1"/>
  <c r="H33" i="11" s="1"/>
  <c r="I33" i="11" s="1"/>
  <c r="B38" i="6"/>
  <c r="D37" i="6"/>
  <c r="C37" i="6"/>
  <c r="H34" i="11" l="1" a="1"/>
  <c r="H34" i="11" s="1"/>
  <c r="I34" i="11" s="1"/>
  <c r="B39" i="6"/>
  <c r="D38" i="6"/>
  <c r="C38" i="6"/>
  <c r="H35" i="11" l="1" a="1"/>
  <c r="H35" i="11" s="1"/>
  <c r="I35" i="11" s="1"/>
  <c r="B40" i="6"/>
  <c r="D39" i="6"/>
  <c r="C39" i="6"/>
  <c r="H36" i="11" l="1" a="1"/>
  <c r="H36" i="11" s="1"/>
  <c r="I36" i="11" s="1"/>
  <c r="B41" i="6"/>
  <c r="D40" i="6"/>
  <c r="C40" i="6"/>
  <c r="H37" i="11" l="1" a="1"/>
  <c r="H37" i="11" s="1"/>
  <c r="I37" i="11" s="1"/>
  <c r="B42" i="6"/>
  <c r="D41" i="6"/>
  <c r="C41" i="6"/>
  <c r="H38" i="11" l="1" a="1"/>
  <c r="H38" i="11" s="1"/>
  <c r="I38" i="11" s="1"/>
  <c r="B43" i="6"/>
  <c r="D42" i="6"/>
  <c r="C42" i="6"/>
  <c r="H39" i="11" l="1" a="1"/>
  <c r="H39" i="11" s="1"/>
  <c r="I39" i="11" s="1"/>
  <c r="B44" i="6"/>
  <c r="D43" i="6"/>
  <c r="C43" i="6"/>
  <c r="H40" i="11" l="1" a="1"/>
  <c r="H40" i="11" s="1"/>
  <c r="I40" i="11" s="1"/>
  <c r="B45" i="6"/>
  <c r="D44" i="6"/>
  <c r="C44" i="6"/>
  <c r="H41" i="11" l="1" a="1"/>
  <c r="H41" i="11" s="1"/>
  <c r="I41" i="11" s="1"/>
  <c r="B46" i="6"/>
  <c r="D45" i="6"/>
  <c r="C45" i="6"/>
  <c r="H42" i="11" l="1" a="1"/>
  <c r="H42" i="11" s="1"/>
  <c r="I42" i="11" s="1"/>
  <c r="B47" i="6"/>
  <c r="D46" i="6"/>
  <c r="C46" i="6"/>
  <c r="H43" i="11" l="1" a="1"/>
  <c r="H43" i="11" s="1"/>
  <c r="I43" i="11" s="1"/>
  <c r="B48" i="6"/>
  <c r="D47" i="6"/>
  <c r="C47" i="6"/>
  <c r="H44" i="11" l="1" a="1"/>
  <c r="H44" i="11" s="1"/>
  <c r="I44" i="11" s="1"/>
  <c r="B49" i="6"/>
  <c r="D48" i="6"/>
  <c r="C48" i="6"/>
  <c r="H45" i="11" l="1" a="1"/>
  <c r="H45" i="11" s="1"/>
  <c r="I45" i="11" s="1"/>
  <c r="B50" i="6"/>
  <c r="D49" i="6"/>
  <c r="C49" i="6"/>
  <c r="H46" i="11" l="1" a="1"/>
  <c r="H46" i="11" s="1"/>
  <c r="I46" i="11" s="1"/>
  <c r="B51" i="6"/>
  <c r="D50" i="6"/>
  <c r="C50" i="6"/>
  <c r="H47" i="11" l="1" a="1"/>
  <c r="H47" i="11" s="1"/>
  <c r="I47" i="11" s="1"/>
  <c r="B52" i="6"/>
  <c r="D51" i="6"/>
  <c r="C51" i="6"/>
  <c r="H48" i="11" l="1" a="1"/>
  <c r="H48" i="11" s="1"/>
  <c r="I48" i="11" s="1"/>
  <c r="B53" i="6"/>
  <c r="D52" i="6"/>
  <c r="C52" i="6"/>
  <c r="H49" i="11" l="1" a="1"/>
  <c r="H49" i="11" s="1"/>
  <c r="B54" i="6"/>
  <c r="D53" i="6"/>
  <c r="C53" i="6"/>
  <c r="H50" i="11" l="1" a="1"/>
  <c r="H50" i="11" s="1"/>
  <c r="I49" i="11"/>
  <c r="B55" i="6"/>
  <c r="D54" i="6"/>
  <c r="C54" i="6"/>
  <c r="I50" i="11" l="1"/>
  <c r="H51" i="11" a="1"/>
  <c r="H51" i="11" s="1"/>
  <c r="B56" i="6"/>
  <c r="D55" i="6"/>
  <c r="C55" i="6"/>
  <c r="H52" i="11" l="1" a="1"/>
  <c r="H52" i="11" s="1"/>
  <c r="I52" i="11" s="1"/>
  <c r="I51" i="11"/>
  <c r="B57" i="6"/>
  <c r="D56" i="6"/>
  <c r="C56" i="6"/>
  <c r="H53" i="11" l="1" a="1"/>
  <c r="H53" i="11" s="1"/>
  <c r="B58" i="6"/>
  <c r="D57" i="6"/>
  <c r="C57" i="6"/>
  <c r="H54" i="11" l="1" a="1"/>
  <c r="H54" i="11" s="1"/>
  <c r="I53" i="11"/>
  <c r="B59" i="6"/>
  <c r="D58" i="6"/>
  <c r="C58" i="6"/>
  <c r="H55" i="11" l="1" a="1"/>
  <c r="H55" i="11" s="1"/>
  <c r="I54" i="11"/>
  <c r="B60" i="6"/>
  <c r="D59" i="6"/>
  <c r="C59" i="6"/>
  <c r="H56" i="11" l="1" a="1"/>
  <c r="H56" i="11" s="1"/>
  <c r="I55" i="11"/>
  <c r="B61" i="6"/>
  <c r="D60" i="6"/>
  <c r="C60" i="6"/>
  <c r="H57" i="11" l="1" a="1"/>
  <c r="H57" i="11" s="1"/>
  <c r="I56" i="11"/>
  <c r="B62" i="6"/>
  <c r="D61" i="6"/>
  <c r="C61" i="6"/>
  <c r="H58" i="11" l="1" a="1"/>
  <c r="H58" i="11" s="1"/>
  <c r="I57" i="11"/>
  <c r="B63" i="6"/>
  <c r="D62" i="6"/>
  <c r="C62" i="6"/>
  <c r="H59" i="11" l="1" a="1"/>
  <c r="H59" i="11" s="1"/>
  <c r="I58" i="11"/>
  <c r="B64" i="6"/>
  <c r="D63" i="6"/>
  <c r="C63" i="6"/>
  <c r="H60" i="11" l="1" a="1"/>
  <c r="H60" i="11" s="1"/>
  <c r="I60" i="11" s="1"/>
  <c r="I59" i="11"/>
  <c r="B65" i="6"/>
  <c r="D64" i="6"/>
  <c r="C64" i="6"/>
  <c r="H61" i="11" l="1" a="1"/>
  <c r="H61" i="11" s="1"/>
  <c r="B66" i="6"/>
  <c r="D65" i="6"/>
  <c r="C65" i="6"/>
  <c r="H62" i="11" l="1" a="1"/>
  <c r="H62" i="11" s="1"/>
  <c r="I62" i="11" s="1"/>
  <c r="I61" i="11"/>
  <c r="B67" i="6"/>
  <c r="D66" i="6"/>
  <c r="C66" i="6"/>
  <c r="H63" i="11" l="1" a="1"/>
  <c r="H63" i="11" s="1"/>
  <c r="B68" i="6"/>
  <c r="D67" i="6"/>
  <c r="C67" i="6"/>
  <c r="H64" i="11" l="1" a="1"/>
  <c r="H64" i="11" s="1"/>
  <c r="I64" i="11" s="1"/>
  <c r="I63" i="11"/>
  <c r="B69" i="6"/>
  <c r="D68" i="6"/>
  <c r="C68" i="6"/>
  <c r="H65" i="11" l="1" a="1"/>
  <c r="H65" i="11" s="1"/>
  <c r="B70" i="6"/>
  <c r="D69" i="6"/>
  <c r="C69" i="6"/>
  <c r="H66" i="11" l="1" a="1"/>
  <c r="H66" i="11" s="1"/>
  <c r="I66" i="11" s="1"/>
  <c r="I65" i="11"/>
  <c r="B71" i="6"/>
  <c r="D70" i="6"/>
  <c r="C70" i="6"/>
  <c r="H67" i="11" l="1" a="1"/>
  <c r="H67" i="11" s="1"/>
  <c r="B72" i="6"/>
  <c r="D71" i="6"/>
  <c r="C71" i="6"/>
  <c r="H68" i="11" l="1" a="1"/>
  <c r="H68" i="11" s="1"/>
  <c r="H69" i="11" s="1" a="1"/>
  <c r="H69" i="11" s="1"/>
  <c r="I67" i="11"/>
  <c r="B73" i="6"/>
  <c r="D72" i="6"/>
  <c r="C72" i="6"/>
  <c r="I68" i="11" l="1"/>
  <c r="I69" i="11"/>
  <c r="H70" i="11" a="1"/>
  <c r="H70" i="11" s="1"/>
  <c r="I70" i="11" s="1"/>
  <c r="B74" i="6"/>
  <c r="D73" i="6"/>
  <c r="C73" i="6"/>
  <c r="H71" i="11" l="1" a="1"/>
  <c r="H71" i="11" s="1"/>
  <c r="B75" i="6"/>
  <c r="D74" i="6"/>
  <c r="C74" i="6"/>
  <c r="I71" i="11" l="1"/>
  <c r="H72" i="11" a="1"/>
  <c r="H72" i="11" s="1"/>
  <c r="I72" i="11" s="1"/>
  <c r="B76" i="6"/>
  <c r="D75" i="6"/>
  <c r="C75" i="6"/>
  <c r="H73" i="11" l="1" a="1"/>
  <c r="H73" i="11" s="1"/>
  <c r="B77" i="6"/>
  <c r="D76" i="6"/>
  <c r="C76" i="6"/>
  <c r="I73" i="11" l="1"/>
  <c r="H74" i="11" a="1"/>
  <c r="H74" i="11" s="1"/>
  <c r="I74" i="11" s="1"/>
  <c r="B78" i="6"/>
  <c r="D77" i="6"/>
  <c r="C77" i="6"/>
  <c r="H75" i="11" l="1" a="1"/>
  <c r="H75" i="11" s="1"/>
  <c r="B79" i="6"/>
  <c r="D78" i="6"/>
  <c r="C78" i="6"/>
  <c r="I75" i="11" l="1"/>
  <c r="H76" i="11" a="1"/>
  <c r="H76" i="11" s="1"/>
  <c r="B80" i="6"/>
  <c r="D79" i="6"/>
  <c r="C79" i="6"/>
  <c r="I76" i="11" l="1"/>
  <c r="H77" i="11" a="1"/>
  <c r="H77" i="11" s="1"/>
  <c r="B81" i="6"/>
  <c r="D80" i="6"/>
  <c r="C80" i="6"/>
  <c r="I77" i="11" l="1"/>
  <c r="H78" i="11" a="1"/>
  <c r="H78" i="11" s="1"/>
  <c r="B82" i="6"/>
  <c r="D81" i="6"/>
  <c r="C81" i="6"/>
  <c r="I78" i="11" l="1"/>
  <c r="H79" i="11" a="1"/>
  <c r="H79" i="11" s="1"/>
  <c r="B83" i="6"/>
  <c r="D82" i="6"/>
  <c r="C82" i="6"/>
  <c r="I79" i="11" l="1"/>
  <c r="H80" i="11" a="1"/>
  <c r="H80" i="11" s="1"/>
  <c r="B84" i="6"/>
  <c r="D83" i="6"/>
  <c r="C83" i="6"/>
  <c r="I80" i="11" l="1"/>
  <c r="H81" i="11" a="1"/>
  <c r="H81" i="11" s="1"/>
  <c r="B85" i="6"/>
  <c r="D84" i="6"/>
  <c r="C84" i="6"/>
  <c r="I81" i="11" l="1"/>
  <c r="H82" i="11" a="1"/>
  <c r="H82" i="11" s="1"/>
  <c r="B86" i="6"/>
  <c r="D85" i="6"/>
  <c r="C85" i="6"/>
  <c r="I82" i="11" l="1"/>
  <c r="H83" i="11" a="1"/>
  <c r="H83" i="11" s="1"/>
  <c r="B87" i="6"/>
  <c r="D86" i="6"/>
  <c r="C86" i="6"/>
  <c r="I83" i="11" l="1"/>
  <c r="H84" i="11" a="1"/>
  <c r="H84" i="11" s="1"/>
  <c r="B88" i="6"/>
  <c r="D87" i="6"/>
  <c r="C87" i="6"/>
  <c r="I84" i="11" l="1"/>
  <c r="H85" i="11" a="1"/>
  <c r="H85" i="11" s="1"/>
  <c r="B89" i="6"/>
  <c r="D88" i="6"/>
  <c r="C88" i="6"/>
  <c r="I85" i="11" l="1"/>
  <c r="H86" i="11" a="1"/>
  <c r="H86" i="11" s="1"/>
  <c r="I86" i="11" s="1"/>
  <c r="B90" i="6"/>
  <c r="D89" i="6"/>
  <c r="C89" i="6"/>
  <c r="H87" i="11" l="1" a="1"/>
  <c r="H87" i="11" s="1"/>
  <c r="B91" i="6"/>
  <c r="D90" i="6"/>
  <c r="C90" i="6"/>
  <c r="I87" i="11" l="1"/>
  <c r="H88" i="11" a="1"/>
  <c r="H88" i="11" s="1"/>
  <c r="B92" i="6"/>
  <c r="D91" i="6"/>
  <c r="C91" i="6"/>
  <c r="I88" i="11" l="1"/>
  <c r="H89" i="11" a="1"/>
  <c r="H89" i="11" s="1"/>
  <c r="B93" i="6"/>
  <c r="D92" i="6"/>
  <c r="C92" i="6"/>
  <c r="I89" i="11" l="1"/>
  <c r="H90" i="11" a="1"/>
  <c r="H90" i="11" s="1"/>
  <c r="B94" i="6"/>
  <c r="D93" i="6"/>
  <c r="C93" i="6"/>
  <c r="I90" i="11" l="1"/>
  <c r="H91" i="11" a="1"/>
  <c r="H91" i="11" s="1"/>
  <c r="B95" i="6"/>
  <c r="D94" i="6"/>
  <c r="C94" i="6"/>
  <c r="I91" i="11" l="1"/>
  <c r="H92" i="11" a="1"/>
  <c r="H92" i="11" s="1"/>
  <c r="B96" i="6"/>
  <c r="D95" i="6"/>
  <c r="C95" i="6"/>
  <c r="I92" i="11" l="1"/>
  <c r="H93" i="11" a="1"/>
  <c r="H93" i="11" s="1"/>
  <c r="B97" i="6"/>
  <c r="D96" i="6"/>
  <c r="C96" i="6"/>
  <c r="I93" i="11" l="1"/>
  <c r="H94" i="11" a="1"/>
  <c r="H94" i="11" s="1"/>
  <c r="B98" i="6"/>
  <c r="D97" i="6"/>
  <c r="C97" i="6"/>
  <c r="I94" i="11" l="1"/>
  <c r="H95" i="11" a="1"/>
  <c r="H95" i="11" s="1"/>
  <c r="B99" i="6"/>
  <c r="D98" i="6"/>
  <c r="C98" i="6"/>
  <c r="I95" i="11" l="1"/>
  <c r="H96" i="11" a="1"/>
  <c r="H96" i="11" s="1"/>
  <c r="B100" i="6"/>
  <c r="D99" i="6"/>
  <c r="C99" i="6"/>
  <c r="I96" i="11" l="1"/>
  <c r="H97" i="11" a="1"/>
  <c r="H97" i="11" s="1"/>
  <c r="B101" i="6"/>
  <c r="D100" i="6"/>
  <c r="C100" i="6"/>
  <c r="I97" i="11" l="1"/>
  <c r="H98" i="11" a="1"/>
  <c r="H98" i="11" s="1"/>
  <c r="B102" i="6"/>
  <c r="D101" i="6"/>
  <c r="C101" i="6"/>
  <c r="I98" i="11" l="1"/>
  <c r="H99" i="11" a="1"/>
  <c r="H99" i="11" s="1"/>
  <c r="B103" i="6"/>
  <c r="D102" i="6"/>
  <c r="C102" i="6"/>
  <c r="I99" i="11" l="1"/>
  <c r="H100" i="11" a="1"/>
  <c r="H100" i="11" s="1"/>
  <c r="M3" i="11" s="1" a="1"/>
  <c r="M3" i="11" s="1"/>
  <c r="B104" i="6"/>
  <c r="D103" i="6"/>
  <c r="C103" i="6"/>
  <c r="I100" i="11" l="1"/>
  <c r="B105" i="6"/>
  <c r="D104" i="6"/>
  <c r="C104" i="6"/>
  <c r="B106" i="6" l="1"/>
  <c r="D105" i="6"/>
  <c r="C105" i="6"/>
  <c r="B107" i="6" l="1"/>
  <c r="D106" i="6"/>
  <c r="C106" i="6"/>
  <c r="B108" i="6" l="1"/>
  <c r="D107" i="6"/>
  <c r="C107" i="6"/>
  <c r="B109" i="6" l="1"/>
  <c r="D108" i="6"/>
  <c r="C108" i="6"/>
  <c r="B110" i="6" l="1"/>
  <c r="D109" i="6"/>
  <c r="C109" i="6"/>
  <c r="B111" i="6" l="1"/>
  <c r="D110" i="6"/>
  <c r="C110" i="6"/>
  <c r="B112" i="6" l="1"/>
  <c r="D111" i="6"/>
  <c r="C111" i="6"/>
  <c r="B113" i="6" l="1"/>
  <c r="D112" i="6"/>
  <c r="C112" i="6"/>
  <c r="B114" i="6" l="1"/>
  <c r="D113" i="6"/>
  <c r="C113" i="6"/>
  <c r="B115" i="6" l="1"/>
  <c r="D114" i="6"/>
  <c r="C114" i="6"/>
  <c r="B116" i="6" l="1"/>
  <c r="D115" i="6"/>
  <c r="C115" i="6"/>
  <c r="B117" i="6" l="1"/>
  <c r="D116" i="6"/>
  <c r="C116" i="6"/>
  <c r="B118" i="6" l="1"/>
  <c r="D117" i="6"/>
  <c r="C117" i="6"/>
  <c r="B119" i="6" l="1"/>
  <c r="D118" i="6"/>
  <c r="C118" i="6"/>
  <c r="B120" i="6" l="1"/>
  <c r="D119" i="6"/>
  <c r="C119" i="6"/>
  <c r="B121" i="6" l="1"/>
  <c r="D120" i="6"/>
  <c r="C120" i="6"/>
  <c r="B122" i="6" l="1"/>
  <c r="D121" i="6"/>
  <c r="C121" i="6"/>
  <c r="B123" i="6" l="1"/>
  <c r="D122" i="6"/>
  <c r="C122" i="6"/>
  <c r="B124" i="6" l="1"/>
  <c r="D123" i="6"/>
  <c r="C123" i="6"/>
  <c r="B125" i="6" l="1"/>
  <c r="D124" i="6"/>
  <c r="C124" i="6"/>
  <c r="B126" i="6" l="1"/>
  <c r="D125" i="6"/>
  <c r="C125" i="6"/>
  <c r="B127" i="6" l="1"/>
  <c r="D126" i="6"/>
  <c r="C126" i="6"/>
  <c r="B128" i="6" l="1"/>
  <c r="D127" i="6"/>
  <c r="C127" i="6"/>
  <c r="B129" i="6" l="1"/>
  <c r="D128" i="6"/>
  <c r="C128" i="6"/>
  <c r="B130" i="6" l="1"/>
  <c r="D129" i="6"/>
  <c r="C129" i="6"/>
  <c r="B131" i="6" l="1"/>
  <c r="D130" i="6"/>
  <c r="C130" i="6"/>
  <c r="B132" i="6" l="1"/>
  <c r="D131" i="6"/>
  <c r="C131" i="6"/>
  <c r="B133" i="6" l="1"/>
  <c r="D132" i="6"/>
  <c r="C132" i="6"/>
  <c r="B134" i="6" l="1"/>
  <c r="D133" i="6"/>
  <c r="C133" i="6"/>
  <c r="B135" i="6" l="1"/>
  <c r="D134" i="6"/>
  <c r="C134" i="6"/>
  <c r="B136" i="6" l="1"/>
  <c r="D135" i="6"/>
  <c r="C135" i="6"/>
  <c r="B137" i="6" l="1"/>
  <c r="D136" i="6"/>
  <c r="C136" i="6"/>
  <c r="B138" i="6" l="1"/>
  <c r="D137" i="6"/>
  <c r="C137" i="6"/>
  <c r="B139" i="6" l="1"/>
  <c r="D138" i="6"/>
  <c r="C138" i="6"/>
  <c r="B140" i="6" l="1"/>
  <c r="D139" i="6"/>
  <c r="C139" i="6"/>
  <c r="B141" i="6" l="1"/>
  <c r="D140" i="6"/>
  <c r="C140" i="6"/>
  <c r="B142" i="6" l="1"/>
  <c r="D141" i="6"/>
  <c r="C141" i="6"/>
  <c r="B143" i="6" l="1"/>
  <c r="D142" i="6"/>
  <c r="C142" i="6"/>
  <c r="B144" i="6" l="1"/>
  <c r="D143" i="6"/>
  <c r="C143" i="6"/>
  <c r="B145" i="6" l="1"/>
  <c r="D144" i="6"/>
  <c r="C144" i="6"/>
  <c r="B146" i="6" l="1"/>
  <c r="D145" i="6"/>
  <c r="C145" i="6"/>
  <c r="B147" i="6" l="1"/>
  <c r="D146" i="6"/>
  <c r="C146" i="6"/>
  <c r="B148" i="6" l="1"/>
  <c r="D147" i="6"/>
  <c r="C147" i="6"/>
  <c r="B149" i="6" l="1"/>
  <c r="D148" i="6"/>
  <c r="C148" i="6"/>
  <c r="B150" i="6" l="1"/>
  <c r="D149" i="6"/>
  <c r="C149" i="6"/>
  <c r="B151" i="6" l="1"/>
  <c r="D150" i="6"/>
  <c r="C150" i="6"/>
  <c r="B152" i="6" l="1"/>
  <c r="D151" i="6"/>
  <c r="C151" i="6"/>
  <c r="B153" i="6" l="1"/>
  <c r="D152" i="6"/>
  <c r="C152" i="6"/>
  <c r="B154" i="6" l="1"/>
  <c r="D153" i="6"/>
  <c r="C153" i="6"/>
  <c r="B155" i="6" l="1"/>
  <c r="D154" i="6"/>
  <c r="C154" i="6"/>
  <c r="B156" i="6" l="1"/>
  <c r="D155" i="6"/>
  <c r="C155" i="6"/>
  <c r="B157" i="6" l="1"/>
  <c r="D156" i="6"/>
  <c r="C156" i="6"/>
  <c r="B158" i="6" l="1"/>
  <c r="D157" i="6"/>
  <c r="C157" i="6"/>
  <c r="B159" i="6" l="1"/>
  <c r="D158" i="6"/>
  <c r="C158" i="6"/>
  <c r="B160" i="6" l="1"/>
  <c r="D159" i="6"/>
  <c r="C159" i="6"/>
  <c r="B161" i="6" l="1"/>
  <c r="D160" i="6"/>
  <c r="C160" i="6"/>
  <c r="B162" i="6" l="1"/>
  <c r="D161" i="6"/>
  <c r="C161" i="6"/>
  <c r="B163" i="6" l="1"/>
  <c r="D162" i="6"/>
  <c r="C162" i="6"/>
  <c r="B164" i="6" l="1"/>
  <c r="D163" i="6"/>
  <c r="C163" i="6"/>
  <c r="B165" i="6" l="1"/>
  <c r="D164" i="6"/>
  <c r="C164" i="6"/>
  <c r="B166" i="6" l="1"/>
  <c r="D165" i="6"/>
  <c r="C165" i="6"/>
  <c r="B167" i="6" l="1"/>
  <c r="D166" i="6"/>
  <c r="C166" i="6"/>
  <c r="B168" i="6" l="1"/>
  <c r="D167" i="6"/>
  <c r="C167" i="6"/>
  <c r="B169" i="6" l="1"/>
  <c r="D168" i="6"/>
  <c r="C168" i="6"/>
  <c r="B170" i="6" l="1"/>
  <c r="D169" i="6"/>
  <c r="C169" i="6"/>
  <c r="B171" i="6" l="1"/>
  <c r="D170" i="6"/>
  <c r="C170" i="6"/>
  <c r="B172" i="6" l="1"/>
  <c r="D171" i="6"/>
  <c r="C171" i="6"/>
  <c r="B173" i="6" l="1"/>
  <c r="D172" i="6"/>
  <c r="C172" i="6"/>
  <c r="B174" i="6" l="1"/>
  <c r="D173" i="6"/>
  <c r="C173" i="6"/>
  <c r="B175" i="6" l="1"/>
  <c r="D174" i="6"/>
  <c r="C174" i="6"/>
  <c r="B176" i="6" l="1"/>
  <c r="D175" i="6"/>
  <c r="C175" i="6"/>
  <c r="B177" i="6" l="1"/>
  <c r="D176" i="6"/>
  <c r="C176" i="6"/>
  <c r="B178" i="6" l="1"/>
  <c r="D177" i="6"/>
  <c r="C177" i="6"/>
  <c r="B179" i="6" l="1"/>
  <c r="D178" i="6"/>
  <c r="C178" i="6"/>
  <c r="B180" i="6" l="1"/>
  <c r="D179" i="6"/>
  <c r="C179" i="6"/>
  <c r="B181" i="6" l="1"/>
  <c r="D180" i="6"/>
  <c r="C180" i="6"/>
  <c r="B182" i="6" l="1"/>
  <c r="D181" i="6"/>
  <c r="C181" i="6"/>
  <c r="B183" i="6" l="1"/>
  <c r="D182" i="6"/>
  <c r="C182" i="6"/>
  <c r="B184" i="6" l="1"/>
  <c r="D183" i="6"/>
  <c r="C183" i="6"/>
  <c r="B185" i="6" l="1"/>
  <c r="D184" i="6"/>
  <c r="C184" i="6"/>
  <c r="B186" i="6" l="1"/>
  <c r="D185" i="6"/>
  <c r="C185" i="6"/>
  <c r="B187" i="6" l="1"/>
  <c r="D186" i="6"/>
  <c r="C186" i="6"/>
  <c r="B188" i="6" l="1"/>
  <c r="D187" i="6"/>
  <c r="C187" i="6"/>
  <c r="B189" i="6" l="1"/>
  <c r="D188" i="6"/>
  <c r="C188" i="6"/>
  <c r="B190" i="6" l="1"/>
  <c r="D189" i="6"/>
  <c r="C189" i="6"/>
  <c r="B191" i="6" l="1"/>
  <c r="D190" i="6"/>
  <c r="C190" i="6"/>
  <c r="B192" i="6" l="1"/>
  <c r="D191" i="6"/>
  <c r="C191" i="6"/>
  <c r="B193" i="6" l="1"/>
  <c r="D192" i="6"/>
  <c r="C192" i="6"/>
  <c r="B194" i="6" l="1"/>
  <c r="D193" i="6"/>
  <c r="C193" i="6"/>
  <c r="B195" i="6" l="1"/>
  <c r="D194" i="6"/>
  <c r="C194" i="6"/>
  <c r="B196" i="6" l="1"/>
  <c r="D195" i="6"/>
  <c r="C195" i="6"/>
  <c r="B197" i="6" l="1"/>
  <c r="D196" i="6"/>
  <c r="C196" i="6"/>
  <c r="B198" i="6" l="1"/>
  <c r="D197" i="6"/>
  <c r="C197" i="6"/>
  <c r="B199" i="6" l="1"/>
  <c r="D198" i="6"/>
  <c r="C198" i="6"/>
  <c r="B200" i="6" l="1"/>
  <c r="D199" i="6"/>
  <c r="C199" i="6"/>
  <c r="B201" i="6" l="1"/>
  <c r="D200" i="6"/>
  <c r="C200" i="6"/>
  <c r="B202" i="6" l="1"/>
  <c r="D201" i="6"/>
  <c r="C201" i="6"/>
  <c r="B203" i="6" l="1"/>
  <c r="D202" i="6"/>
  <c r="C202" i="6"/>
  <c r="B204" i="6" l="1"/>
  <c r="D203" i="6"/>
  <c r="C203" i="6"/>
  <c r="B205" i="6" l="1"/>
  <c r="D204" i="6"/>
  <c r="C204" i="6"/>
  <c r="B206" i="6" l="1"/>
  <c r="D205" i="6"/>
  <c r="C205" i="6"/>
  <c r="B207" i="6" l="1"/>
  <c r="D206" i="6"/>
  <c r="C206" i="6"/>
  <c r="B208" i="6" l="1"/>
  <c r="D207" i="6"/>
  <c r="C207" i="6"/>
  <c r="B209" i="6" l="1"/>
  <c r="D208" i="6"/>
  <c r="C208" i="6"/>
  <c r="B210" i="6" l="1"/>
  <c r="D209" i="6"/>
  <c r="C209" i="6"/>
  <c r="B211" i="6" l="1"/>
  <c r="D210" i="6"/>
  <c r="C210" i="6"/>
  <c r="B212" i="6" l="1"/>
  <c r="D211" i="6"/>
  <c r="C211" i="6"/>
  <c r="B213" i="6" l="1"/>
  <c r="D212" i="6"/>
  <c r="C212" i="6"/>
  <c r="B214" i="6" l="1"/>
  <c r="D213" i="6"/>
  <c r="C213" i="6"/>
  <c r="B215" i="6" l="1"/>
  <c r="D214" i="6"/>
  <c r="C214" i="6"/>
  <c r="B216" i="6" l="1"/>
  <c r="D215" i="6"/>
  <c r="C215" i="6"/>
  <c r="B217" i="6" l="1"/>
  <c r="D216" i="6"/>
  <c r="C216" i="6"/>
  <c r="B218" i="6" l="1"/>
  <c r="D217" i="6"/>
  <c r="C217" i="6"/>
  <c r="B219" i="6" l="1"/>
  <c r="D218" i="6"/>
  <c r="C218" i="6"/>
  <c r="B220" i="6" l="1"/>
  <c r="D219" i="6"/>
  <c r="C219" i="6"/>
  <c r="B221" i="6" l="1"/>
  <c r="D220" i="6"/>
  <c r="C220" i="6"/>
  <c r="B222" i="6" l="1"/>
  <c r="D221" i="6"/>
  <c r="C221" i="6"/>
  <c r="B223" i="6" l="1"/>
  <c r="D222" i="6"/>
  <c r="C222" i="6"/>
  <c r="B224" i="6" l="1"/>
  <c r="D223" i="6"/>
  <c r="C223" i="6"/>
  <c r="B225" i="6" l="1"/>
  <c r="D224" i="6"/>
  <c r="C224" i="6"/>
  <c r="B226" i="6" l="1"/>
  <c r="D225" i="6"/>
  <c r="C225" i="6"/>
  <c r="B227" i="6" l="1"/>
  <c r="D226" i="6"/>
  <c r="C226" i="6"/>
  <c r="B228" i="6" l="1"/>
  <c r="D227" i="6"/>
  <c r="C227" i="6"/>
  <c r="B229" i="6" l="1"/>
  <c r="D228" i="6"/>
  <c r="C228" i="6"/>
  <c r="B230" i="6" l="1"/>
  <c r="D229" i="6"/>
  <c r="C229" i="6"/>
  <c r="B231" i="6" l="1"/>
  <c r="D230" i="6"/>
  <c r="C230" i="6"/>
  <c r="B232" i="6" l="1"/>
  <c r="D231" i="6"/>
  <c r="C231" i="6"/>
  <c r="B233" i="6" l="1"/>
  <c r="D232" i="6"/>
  <c r="C232" i="6"/>
  <c r="B234" i="6" l="1"/>
  <c r="D233" i="6"/>
  <c r="C233" i="6"/>
  <c r="B235" i="6" l="1"/>
  <c r="D234" i="6"/>
  <c r="C234" i="6"/>
  <c r="B236" i="6" l="1"/>
  <c r="D235" i="6"/>
  <c r="C235" i="6"/>
  <c r="B237" i="6" l="1"/>
  <c r="D236" i="6"/>
  <c r="C236" i="6"/>
  <c r="B238" i="6" l="1"/>
  <c r="D237" i="6"/>
  <c r="C237" i="6"/>
  <c r="B239" i="6" l="1"/>
  <c r="D238" i="6"/>
  <c r="C238" i="6"/>
  <c r="B240" i="6" l="1"/>
  <c r="D239" i="6"/>
  <c r="C239" i="6"/>
  <c r="B241" i="6" l="1"/>
  <c r="D240" i="6"/>
  <c r="C240" i="6"/>
  <c r="B242" i="6" l="1"/>
  <c r="D241" i="6"/>
  <c r="C241" i="6"/>
  <c r="B243" i="6" l="1"/>
  <c r="D242" i="6"/>
  <c r="C242" i="6"/>
  <c r="B244" i="6" l="1"/>
  <c r="D243" i="6"/>
  <c r="C243" i="6"/>
  <c r="B245" i="6" l="1"/>
  <c r="D244" i="6"/>
  <c r="C244" i="6"/>
  <c r="B246" i="6" l="1"/>
  <c r="D245" i="6"/>
  <c r="C245" i="6"/>
  <c r="B247" i="6" l="1"/>
  <c r="D246" i="6"/>
  <c r="C246" i="6"/>
  <c r="B248" i="6" l="1"/>
  <c r="D247" i="6"/>
  <c r="C247" i="6"/>
  <c r="B249" i="6" l="1"/>
  <c r="D248" i="6"/>
  <c r="C248" i="6"/>
  <c r="B250" i="6" l="1"/>
  <c r="D249" i="6"/>
  <c r="C249" i="6"/>
  <c r="B251" i="6" l="1"/>
  <c r="D250" i="6"/>
  <c r="C250" i="6"/>
  <c r="B252" i="6" l="1"/>
  <c r="D251" i="6"/>
  <c r="C251" i="6"/>
  <c r="B253" i="6" l="1"/>
  <c r="D252" i="6"/>
  <c r="C252" i="6"/>
  <c r="B254" i="6" l="1"/>
  <c r="D253" i="6"/>
  <c r="C253" i="6"/>
  <c r="B255" i="6" l="1"/>
  <c r="D254" i="6"/>
  <c r="C254" i="6"/>
  <c r="B256" i="6" l="1"/>
  <c r="D255" i="6"/>
  <c r="C255" i="6"/>
  <c r="B257" i="6" l="1"/>
  <c r="D256" i="6"/>
  <c r="C256" i="6"/>
  <c r="B258" i="6" l="1"/>
  <c r="D257" i="6"/>
  <c r="C257" i="6"/>
  <c r="B259" i="6" l="1"/>
  <c r="D258" i="6"/>
  <c r="C258" i="6"/>
  <c r="B260" i="6" l="1"/>
  <c r="D259" i="6"/>
  <c r="C259" i="6"/>
  <c r="B261" i="6" l="1"/>
  <c r="D260" i="6"/>
  <c r="C260" i="6"/>
  <c r="B262" i="6" l="1"/>
  <c r="D261" i="6"/>
  <c r="C261" i="6"/>
  <c r="B263" i="6" l="1"/>
  <c r="D262" i="6"/>
  <c r="C262" i="6"/>
  <c r="B264" i="6" l="1"/>
  <c r="D263" i="6"/>
  <c r="C263" i="6"/>
  <c r="B265" i="6" l="1"/>
  <c r="D264" i="6"/>
  <c r="C264" i="6"/>
  <c r="B266" i="6" l="1"/>
  <c r="D265" i="6"/>
  <c r="C265" i="6"/>
  <c r="B267" i="6" l="1"/>
  <c r="D266" i="6"/>
  <c r="C266" i="6"/>
  <c r="B268" i="6" l="1"/>
  <c r="D267" i="6"/>
  <c r="C267" i="6"/>
  <c r="B269" i="6" l="1"/>
  <c r="D268" i="6"/>
  <c r="C268" i="6"/>
  <c r="B270" i="6" l="1"/>
  <c r="D269" i="6"/>
  <c r="C269" i="6"/>
  <c r="B271" i="6" l="1"/>
  <c r="D270" i="6"/>
  <c r="C270" i="6"/>
  <c r="B272" i="6" l="1"/>
  <c r="D271" i="6"/>
  <c r="C271" i="6"/>
  <c r="B273" i="6" l="1"/>
  <c r="D272" i="6"/>
  <c r="C272" i="6"/>
  <c r="B274" i="6" l="1"/>
  <c r="D273" i="6"/>
  <c r="C273" i="6"/>
  <c r="B275" i="6" l="1"/>
  <c r="D274" i="6"/>
  <c r="C274" i="6"/>
  <c r="B276" i="6" l="1"/>
  <c r="D275" i="6"/>
  <c r="C275" i="6"/>
  <c r="B277" i="6" l="1"/>
  <c r="D276" i="6"/>
  <c r="C276" i="6"/>
  <c r="B278" i="6" l="1"/>
  <c r="D277" i="6"/>
  <c r="C277" i="6"/>
  <c r="B279" i="6" l="1"/>
  <c r="D278" i="6"/>
  <c r="C278" i="6"/>
  <c r="B280" i="6" l="1"/>
  <c r="D279" i="6"/>
  <c r="C279" i="6"/>
  <c r="B281" i="6" l="1"/>
  <c r="D280" i="6"/>
  <c r="C280" i="6"/>
  <c r="B282" i="6" l="1"/>
  <c r="D281" i="6"/>
  <c r="C281" i="6"/>
  <c r="B283" i="6" l="1"/>
  <c r="D282" i="6"/>
  <c r="C282" i="6"/>
  <c r="B284" i="6" l="1"/>
  <c r="D283" i="6"/>
  <c r="C283" i="6"/>
  <c r="B285" i="6" l="1"/>
  <c r="D284" i="6"/>
  <c r="C284" i="6"/>
  <c r="B286" i="6" l="1"/>
  <c r="D285" i="6"/>
  <c r="C285" i="6"/>
  <c r="B287" i="6" l="1"/>
  <c r="D286" i="6"/>
  <c r="C286" i="6"/>
  <c r="B288" i="6" l="1"/>
  <c r="D287" i="6"/>
  <c r="C287" i="6"/>
  <c r="B289" i="6" l="1"/>
  <c r="D288" i="6"/>
  <c r="C288" i="6"/>
  <c r="B290" i="6" l="1"/>
  <c r="D289" i="6"/>
  <c r="C289" i="6"/>
  <c r="B291" i="6" l="1"/>
  <c r="D290" i="6"/>
  <c r="C290" i="6"/>
  <c r="B292" i="6" l="1"/>
  <c r="D291" i="6"/>
  <c r="C291" i="6"/>
  <c r="B293" i="6" l="1"/>
  <c r="D292" i="6"/>
  <c r="C292" i="6"/>
  <c r="B294" i="6" l="1"/>
  <c r="D293" i="6"/>
  <c r="C293" i="6"/>
  <c r="B295" i="6" l="1"/>
  <c r="D294" i="6"/>
  <c r="C294" i="6"/>
  <c r="B296" i="6" l="1"/>
  <c r="D295" i="6"/>
  <c r="C295" i="6"/>
  <c r="B297" i="6" l="1"/>
  <c r="D296" i="6"/>
  <c r="C296" i="6"/>
  <c r="B298" i="6" l="1"/>
  <c r="D297" i="6"/>
  <c r="C297" i="6"/>
  <c r="B299" i="6" l="1"/>
  <c r="D298" i="6"/>
  <c r="C298" i="6"/>
  <c r="B300" i="6" l="1"/>
  <c r="D299" i="6"/>
  <c r="C299" i="6"/>
  <c r="B301" i="6" l="1"/>
  <c r="D300" i="6"/>
  <c r="C300" i="6"/>
  <c r="B302" i="6" l="1"/>
  <c r="D301" i="6"/>
  <c r="C301" i="6"/>
  <c r="B303" i="6" l="1"/>
  <c r="D302" i="6"/>
  <c r="C302" i="6"/>
  <c r="B304" i="6" l="1"/>
  <c r="D303" i="6"/>
  <c r="C303" i="6"/>
  <c r="B305" i="6" l="1"/>
  <c r="D304" i="6"/>
  <c r="C304" i="6"/>
  <c r="B306" i="6" l="1"/>
  <c r="D305" i="6"/>
  <c r="C305" i="6"/>
  <c r="B307" i="6" l="1"/>
  <c r="D306" i="6"/>
  <c r="C306" i="6"/>
  <c r="B308" i="6" l="1"/>
  <c r="D307" i="6"/>
  <c r="C307" i="6"/>
  <c r="B309" i="6" l="1"/>
  <c r="D308" i="6"/>
  <c r="C308" i="6"/>
  <c r="B310" i="6" l="1"/>
  <c r="D309" i="6"/>
  <c r="C309" i="6"/>
  <c r="B311" i="6" l="1"/>
  <c r="D310" i="6"/>
  <c r="C310" i="6"/>
  <c r="B312" i="6" l="1"/>
  <c r="D311" i="6"/>
  <c r="C311" i="6"/>
  <c r="B313" i="6" l="1"/>
  <c r="D312" i="6"/>
  <c r="C312" i="6"/>
  <c r="B314" i="6" l="1"/>
  <c r="D313" i="6"/>
  <c r="C313" i="6"/>
  <c r="B315" i="6" l="1"/>
  <c r="D314" i="6"/>
  <c r="C314" i="6"/>
  <c r="B316" i="6" l="1"/>
  <c r="D315" i="6"/>
  <c r="C315" i="6"/>
  <c r="B317" i="6" l="1"/>
  <c r="D316" i="6"/>
  <c r="C316" i="6"/>
  <c r="B318" i="6" l="1"/>
  <c r="D317" i="6"/>
  <c r="C317" i="6"/>
  <c r="B319" i="6" l="1"/>
  <c r="D318" i="6"/>
  <c r="C318" i="6"/>
  <c r="B320" i="6" l="1"/>
  <c r="D319" i="6"/>
  <c r="C319" i="6"/>
  <c r="B321" i="6" l="1"/>
  <c r="D320" i="6"/>
  <c r="C320" i="6"/>
  <c r="B322" i="6" l="1"/>
  <c r="D321" i="6"/>
  <c r="C321" i="6"/>
  <c r="B323" i="6" l="1"/>
  <c r="D322" i="6"/>
  <c r="C322" i="6"/>
  <c r="B324" i="6" l="1"/>
  <c r="D323" i="6"/>
  <c r="C323" i="6"/>
  <c r="B325" i="6" l="1"/>
  <c r="D324" i="6"/>
  <c r="C324" i="6"/>
  <c r="B326" i="6" l="1"/>
  <c r="D325" i="6"/>
  <c r="C325" i="6"/>
  <c r="B327" i="6" l="1"/>
  <c r="D326" i="6"/>
  <c r="C326" i="6"/>
  <c r="B328" i="6" l="1"/>
  <c r="D327" i="6"/>
  <c r="C327" i="6"/>
  <c r="B329" i="6" l="1"/>
  <c r="D328" i="6"/>
  <c r="C328" i="6"/>
  <c r="B330" i="6" l="1"/>
  <c r="D329" i="6"/>
  <c r="C329" i="6"/>
  <c r="B331" i="6" l="1"/>
  <c r="D330" i="6"/>
  <c r="C330" i="6"/>
  <c r="B332" i="6" l="1"/>
  <c r="D331" i="6"/>
  <c r="C331" i="6"/>
  <c r="B333" i="6" l="1"/>
  <c r="D332" i="6"/>
  <c r="C332" i="6"/>
  <c r="B334" i="6" l="1"/>
  <c r="D333" i="6"/>
  <c r="C333" i="6"/>
  <c r="B335" i="6" l="1"/>
  <c r="D334" i="6"/>
  <c r="C334" i="6"/>
  <c r="B336" i="6" l="1"/>
  <c r="D335" i="6"/>
  <c r="C335" i="6"/>
  <c r="B337" i="6" l="1"/>
  <c r="D336" i="6"/>
  <c r="C336" i="6"/>
  <c r="B338" i="6" l="1"/>
  <c r="D337" i="6"/>
  <c r="C337" i="6"/>
  <c r="B339" i="6" l="1"/>
  <c r="D338" i="6"/>
  <c r="C338" i="6"/>
  <c r="B340" i="6" l="1"/>
  <c r="D339" i="6"/>
  <c r="C339" i="6"/>
  <c r="B341" i="6" l="1"/>
  <c r="D340" i="6"/>
  <c r="C340" i="6"/>
  <c r="B342" i="6" l="1"/>
  <c r="D341" i="6"/>
  <c r="C341" i="6"/>
  <c r="B343" i="6" l="1"/>
  <c r="D342" i="6"/>
  <c r="C342" i="6"/>
  <c r="B344" i="6" l="1"/>
  <c r="D343" i="6"/>
  <c r="C343" i="6"/>
  <c r="B345" i="6" l="1"/>
  <c r="D344" i="6"/>
  <c r="C344" i="6"/>
  <c r="B346" i="6" l="1"/>
  <c r="D345" i="6"/>
  <c r="C345" i="6"/>
  <c r="B347" i="6" l="1"/>
  <c r="D346" i="6"/>
  <c r="C346" i="6"/>
  <c r="B348" i="6" l="1"/>
  <c r="D347" i="6"/>
  <c r="C347" i="6"/>
  <c r="B349" i="6" l="1"/>
  <c r="D348" i="6"/>
  <c r="C348" i="6"/>
  <c r="B350" i="6" l="1"/>
  <c r="D349" i="6"/>
  <c r="C349" i="6"/>
  <c r="B351" i="6" l="1"/>
  <c r="D350" i="6"/>
  <c r="C350" i="6"/>
  <c r="B352" i="6" l="1"/>
  <c r="D351" i="6"/>
  <c r="C351" i="6"/>
  <c r="B353" i="6" l="1"/>
  <c r="D352" i="6"/>
  <c r="C352" i="6"/>
  <c r="B354" i="6" l="1"/>
  <c r="D353" i="6"/>
  <c r="C353" i="6"/>
  <c r="B355" i="6" l="1"/>
  <c r="D354" i="6"/>
  <c r="C354" i="6"/>
  <c r="B356" i="6" l="1"/>
  <c r="D355" i="6"/>
  <c r="C355" i="6"/>
  <c r="B357" i="6" l="1"/>
  <c r="D356" i="6"/>
  <c r="C356" i="6"/>
  <c r="B358" i="6" l="1"/>
  <c r="D357" i="6"/>
  <c r="C357" i="6"/>
  <c r="B359" i="6" l="1"/>
  <c r="D358" i="6"/>
  <c r="C358" i="6"/>
  <c r="B360" i="6" l="1"/>
  <c r="D359" i="6"/>
  <c r="C359" i="6"/>
  <c r="B361" i="6" l="1"/>
  <c r="D360" i="6"/>
  <c r="C360" i="6"/>
  <c r="B362" i="6" l="1"/>
  <c r="D361" i="6"/>
  <c r="C361" i="6"/>
  <c r="B363" i="6" l="1"/>
  <c r="D362" i="6"/>
  <c r="C362" i="6"/>
  <c r="B364" i="6" l="1"/>
  <c r="D363" i="6"/>
  <c r="C363" i="6"/>
  <c r="B365" i="6" l="1"/>
  <c r="D364" i="6"/>
  <c r="C364" i="6"/>
  <c r="B366" i="6" l="1"/>
  <c r="D365" i="6"/>
  <c r="C365" i="6"/>
  <c r="D366" i="6" l="1"/>
  <c r="C366" i="6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<sst xmlns="http://schemas.openxmlformats.org/spreadsheetml/2006/main" count="925" uniqueCount="799">
  <si>
    <t>項目</t>
    <rPh sb="0" eb="2">
      <t>コウモク</t>
    </rPh>
    <phoneticPr fontId="4"/>
  </si>
  <si>
    <t>人数</t>
    <rPh sb="0" eb="2">
      <t>ニンズウ</t>
    </rPh>
    <phoneticPr fontId="4"/>
  </si>
  <si>
    <t>be動詞(I/You)</t>
  </si>
  <si>
    <t>過去形</t>
  </si>
  <si>
    <r>
      <rPr>
        <b/>
        <sz val="10"/>
        <color rgb="FF000000"/>
        <rFont val="游ゴシック"/>
        <family val="3"/>
        <charset val="128"/>
        <scheme val="minor"/>
      </rPr>
      <t>レッスンご希望日</t>
    </r>
    <r>
      <rPr>
        <sz val="10"/>
        <color rgb="FF000000"/>
        <rFont val="游ゴシック"/>
        <family val="3"/>
        <charset val="128"/>
        <scheme val="minor"/>
      </rPr>
      <t xml:space="preserve">
※日曜日・フィリピンの祝日は不可</t>
    </r>
    <rPh sb="5" eb="8">
      <t>キボウビ</t>
    </rPh>
    <rPh sb="10" eb="11">
      <t>ニチ</t>
    </rPh>
    <rPh sb="11" eb="13">
      <t>ヨウビ</t>
    </rPh>
    <rPh sb="20" eb="21">
      <t>シュク</t>
    </rPh>
    <rPh sb="21" eb="22">
      <t>ビ</t>
    </rPh>
    <rPh sb="23" eb="25">
      <t>フカ</t>
    </rPh>
    <phoneticPr fontId="4"/>
  </si>
  <si>
    <t>曜日</t>
    <rPh sb="0" eb="2">
      <t>ヨウビ</t>
    </rPh>
    <phoneticPr fontId="4"/>
  </si>
  <si>
    <r>
      <rPr>
        <b/>
        <sz val="10"/>
        <color rgb="FF000000"/>
        <rFont val="游ゴシック"/>
        <family val="3"/>
        <charset val="128"/>
        <scheme val="minor"/>
      </rPr>
      <t>備考</t>
    </r>
    <r>
      <rPr>
        <sz val="10"/>
        <color rgb="FF000000"/>
        <rFont val="游ゴシック"/>
        <family val="3"/>
        <charset val="128"/>
        <scheme val="minor"/>
      </rPr>
      <t xml:space="preserve">
土日・フィリピンと日本の祝日</t>
    </r>
    <rPh sb="0" eb="2">
      <t>ビコウ</t>
    </rPh>
    <rPh sb="3" eb="5">
      <t>ドニチ</t>
    </rPh>
    <rPh sb="12" eb="14">
      <t>ニホン</t>
    </rPh>
    <rPh sb="15" eb="17">
      <t>シュクジツ</t>
    </rPh>
    <phoneticPr fontId="4"/>
  </si>
  <si>
    <t>4月</t>
    <rPh sb="1" eb="2">
      <t>ガツ</t>
    </rPh>
    <phoneticPr fontId="4"/>
  </si>
  <si>
    <t>5月</t>
    <rPh sb="1" eb="2">
      <t>ガツ</t>
    </rPh>
    <phoneticPr fontId="4"/>
  </si>
  <si>
    <r>
      <t>6</t>
    </r>
    <r>
      <rPr>
        <b/>
        <sz val="10"/>
        <color rgb="FF000000"/>
        <rFont val="ＭＳ Ｐゴシック"/>
        <family val="3"/>
        <charset val="128"/>
      </rPr>
      <t>月</t>
    </r>
    <rPh sb="1" eb="2">
      <t>ガツ</t>
    </rPh>
    <phoneticPr fontId="4"/>
  </si>
  <si>
    <r>
      <t>7</t>
    </r>
    <r>
      <rPr>
        <b/>
        <sz val="10"/>
        <color rgb="FF000000"/>
        <rFont val="ＭＳ Ｐゴシック"/>
        <family val="3"/>
        <charset val="128"/>
      </rPr>
      <t>月</t>
    </r>
    <rPh sb="1" eb="2">
      <t>ガツ</t>
    </rPh>
    <phoneticPr fontId="4"/>
  </si>
  <si>
    <r>
      <t>8</t>
    </r>
    <r>
      <rPr>
        <b/>
        <sz val="10"/>
        <color rgb="FF000000"/>
        <rFont val="ＭＳ Ｐゴシック"/>
        <family val="3"/>
        <charset val="128"/>
      </rPr>
      <t>月</t>
    </r>
    <rPh sb="1" eb="2">
      <t>ガツ</t>
    </rPh>
    <phoneticPr fontId="4"/>
  </si>
  <si>
    <r>
      <t>9</t>
    </r>
    <r>
      <rPr>
        <b/>
        <sz val="10"/>
        <color rgb="FF000000"/>
        <rFont val="ＭＳ Ｐゴシック"/>
        <family val="3"/>
        <charset val="128"/>
      </rPr>
      <t>月</t>
    </r>
    <rPh sb="1" eb="2">
      <t>ガツ</t>
    </rPh>
    <phoneticPr fontId="4"/>
  </si>
  <si>
    <r>
      <t>10</t>
    </r>
    <r>
      <rPr>
        <b/>
        <sz val="10"/>
        <color rgb="FF000000"/>
        <rFont val="ＭＳ Ｐゴシック"/>
        <family val="3"/>
        <charset val="128"/>
      </rPr>
      <t>月</t>
    </r>
    <rPh sb="2" eb="3">
      <t>ガツ</t>
    </rPh>
    <phoneticPr fontId="4"/>
  </si>
  <si>
    <r>
      <t>11</t>
    </r>
    <r>
      <rPr>
        <b/>
        <sz val="10"/>
        <color rgb="FF000000"/>
        <rFont val="ＭＳ Ｐゴシック"/>
        <family val="3"/>
        <charset val="128"/>
      </rPr>
      <t>月</t>
    </r>
    <rPh sb="2" eb="3">
      <t>ガツ</t>
    </rPh>
    <phoneticPr fontId="4"/>
  </si>
  <si>
    <t>12月</t>
    <rPh sb="2" eb="3">
      <t>ガツ</t>
    </rPh>
    <phoneticPr fontId="4"/>
  </si>
  <si>
    <r>
      <t>1</t>
    </r>
    <r>
      <rPr>
        <b/>
        <sz val="10"/>
        <color rgb="FF000000"/>
        <rFont val="ＭＳ Ｐゴシック"/>
        <family val="3"/>
        <charset val="128"/>
      </rPr>
      <t>月</t>
    </r>
    <rPh sb="1" eb="2">
      <t>ガツ</t>
    </rPh>
    <phoneticPr fontId="4"/>
  </si>
  <si>
    <r>
      <t>2</t>
    </r>
    <r>
      <rPr>
        <b/>
        <sz val="10"/>
        <color rgb="FF000000"/>
        <rFont val="ＭＳ Ｐゴシック"/>
        <family val="3"/>
        <charset val="128"/>
      </rPr>
      <t>月</t>
    </r>
    <rPh sb="1" eb="2">
      <t>ガツ</t>
    </rPh>
    <phoneticPr fontId="4"/>
  </si>
  <si>
    <t>3月</t>
    <rPh sb="1" eb="2">
      <t>ガツ</t>
    </rPh>
    <phoneticPr fontId="4"/>
  </si>
  <si>
    <t>日付</t>
  </si>
  <si>
    <t>備考</t>
  </si>
  <si>
    <t>新年New Year’s Day</t>
  </si>
  <si>
    <t>諸聖人の日All Saints Day</t>
  </si>
  <si>
    <t>元日</t>
  </si>
  <si>
    <t>成人の日</t>
  </si>
  <si>
    <t>建国記念の日</t>
  </si>
  <si>
    <t>天皇誕生日</t>
  </si>
  <si>
    <t>春分の日</t>
  </si>
  <si>
    <t>昭和の日</t>
  </si>
  <si>
    <t>憲法記念日</t>
  </si>
  <si>
    <t>海の日</t>
  </si>
  <si>
    <t>山の日</t>
  </si>
  <si>
    <t>敬老の日</t>
  </si>
  <si>
    <t>秋分の日</t>
  </si>
  <si>
    <t>文化の日</t>
  </si>
  <si>
    <t>勤労感謝の日</t>
  </si>
  <si>
    <t>休業日</t>
    <rPh sb="0" eb="3">
      <t>キュウギョウビ</t>
    </rPh>
    <phoneticPr fontId="8"/>
  </si>
  <si>
    <t>クラス名</t>
    <rPh sb="3" eb="4">
      <t>メイ</t>
    </rPh>
    <phoneticPr fontId="15"/>
  </si>
  <si>
    <t>備考</t>
    <rPh sb="0" eb="2">
      <t>ビコウ</t>
    </rPh>
    <phoneticPr fontId="15"/>
  </si>
  <si>
    <t>クラス名</t>
  </si>
  <si>
    <t>パスワード</t>
  </si>
  <si>
    <t>ログインID
（メールアドレス欄に入力）</t>
    <rPh sb="15" eb="16">
      <t>ラン</t>
    </rPh>
    <rPh sb="17" eb="19">
      <t>ニュウリョク</t>
    </rPh>
    <phoneticPr fontId="15"/>
  </si>
  <si>
    <t>be動詞(What/It is)</t>
  </si>
  <si>
    <t>be動詞(時間・日付)</t>
  </si>
  <si>
    <t>be動詞(He/She)</t>
  </si>
  <si>
    <t>前置詞・場所(on/under/in)</t>
  </si>
  <si>
    <t>形容詞</t>
  </si>
  <si>
    <t>動詞(like/play/have)</t>
  </si>
  <si>
    <t>単数形と複数形(pen/pens)</t>
  </si>
  <si>
    <t>単数形と複数形(We/They)</t>
  </si>
  <si>
    <t>単数形と複数形(This/These)</t>
  </si>
  <si>
    <t>単数形と複数形(That/Those)</t>
  </si>
  <si>
    <t>単数形と複数形(How many/much/long)</t>
  </si>
  <si>
    <t>疑問詞(Who)</t>
  </si>
  <si>
    <t>疑問詞(When)</t>
  </si>
  <si>
    <t>疑問詞(Where)</t>
  </si>
  <si>
    <t>3人称単数</t>
  </si>
  <si>
    <t>所有代名詞(my/mine)</t>
  </si>
  <si>
    <t>疑問詞(Whose)</t>
  </si>
  <si>
    <t>命令文</t>
  </si>
  <si>
    <t>現在進行形</t>
  </si>
  <si>
    <t>助動詞(can)</t>
  </si>
  <si>
    <t>過去形(was/were)</t>
  </si>
  <si>
    <t>過去形・一般動詞</t>
  </si>
  <si>
    <t>過去形・不規則動詞</t>
  </si>
  <si>
    <t>What+名詞（What+noun）</t>
  </si>
  <si>
    <t>疑問詞の復習（How, Why, What, Which）</t>
  </si>
  <si>
    <t>look/get/become+形容詞（You look happy等）</t>
  </si>
  <si>
    <t>感嘆文</t>
  </si>
  <si>
    <t>過去進行形</t>
  </si>
  <si>
    <t>過去形・疑問詞</t>
  </si>
  <si>
    <t>未来形(be going to)</t>
  </si>
  <si>
    <t>未来形(will)</t>
  </si>
  <si>
    <t>前置詞・時(from/since/during/by)</t>
  </si>
  <si>
    <t>疑問詞の復習(道案内)</t>
  </si>
  <si>
    <t>接続詞(because)</t>
  </si>
  <si>
    <t>接続詞(that)</t>
  </si>
  <si>
    <t>接続詞(if)</t>
  </si>
  <si>
    <t>There構文</t>
  </si>
  <si>
    <t>動名詞</t>
  </si>
  <si>
    <t>助動詞(can, be able to, may)</t>
  </si>
  <si>
    <t>助動詞(must, have to, should)</t>
  </si>
  <si>
    <t>助動詞の復習(電話での会話)</t>
  </si>
  <si>
    <t>第2文型(SVC)</t>
  </si>
  <si>
    <t>第3文型(SVO)</t>
  </si>
  <si>
    <t>第4文型(SVOO)</t>
  </si>
  <si>
    <t>不定詞・名詞的用法</t>
  </si>
  <si>
    <t>不定詞・副詞的用法</t>
  </si>
  <si>
    <t>不定詞・形容詞的用法</t>
  </si>
  <si>
    <t>比較(-er/the est)</t>
  </si>
  <si>
    <t>比較(more/the most)</t>
  </si>
  <si>
    <t>比較(as - as)</t>
  </si>
  <si>
    <t>比較表現の復習(グラフを読む)</t>
  </si>
  <si>
    <t>接続詞(when)</t>
  </si>
  <si>
    <t>疑問詞＋to不定詞（how to, what to, where to等）</t>
  </si>
  <si>
    <t>受動態</t>
  </si>
  <si>
    <t>現在完了形・継続</t>
  </si>
  <si>
    <t>現在完了形・完了</t>
  </si>
  <si>
    <t>現在完了形・経験</t>
  </si>
  <si>
    <t>現在完了形・進行形</t>
  </si>
  <si>
    <t>疑問詞、前置詞の復習（道を尋ねる）</t>
  </si>
  <si>
    <t>使役動詞</t>
  </si>
  <si>
    <t>It is ～(for 人) to ...</t>
  </si>
  <si>
    <t>頻度を表す副詞(often/sometimes)</t>
  </si>
  <si>
    <t>関係代名詞(that/who/which)</t>
  </si>
  <si>
    <t>現在分詞・過去分詞</t>
  </si>
  <si>
    <t>丁寧な表現(I would like to)</t>
  </si>
  <si>
    <t>間接疑問文</t>
  </si>
  <si>
    <t>付加疑問文</t>
  </si>
  <si>
    <t>仮定法過去</t>
  </si>
  <si>
    <t>英熟語(be interested in など）</t>
  </si>
  <si>
    <t>科学 (Science)</t>
  </si>
  <si>
    <t>教育 (Education)</t>
  </si>
  <si>
    <t>テクノロジー (Technology)</t>
  </si>
  <si>
    <t>文化 (Culture)</t>
  </si>
  <si>
    <t>歴史 (History)</t>
  </si>
  <si>
    <t>医療 (Medical care)</t>
  </si>
  <si>
    <t>環境問題 (Environmental Problems)</t>
  </si>
  <si>
    <t>ビジネス (Business)</t>
  </si>
  <si>
    <t>学校 (School)</t>
  </si>
  <si>
    <t>仕事 (Work)</t>
  </si>
  <si>
    <t>エネルギー (Energy)</t>
  </si>
  <si>
    <t>グローバル化 (Globalization)</t>
  </si>
  <si>
    <t>ゴール設定の重要さ (Setting Goals)</t>
  </si>
  <si>
    <t>メディア論 (Media)</t>
  </si>
  <si>
    <t>SNSの功罪 (Advantages and Disadvantages of SNS)</t>
  </si>
  <si>
    <t>動物保護 (Animal Sanctuary)</t>
  </si>
  <si>
    <t>フェアトレード (Fair Trade)</t>
  </si>
  <si>
    <t>フードバンク(Food Bank)</t>
  </si>
  <si>
    <t>バイオミミクリー(Biomimicry)</t>
  </si>
  <si>
    <t>大学授業料の無償化(University Tuition)</t>
  </si>
  <si>
    <t>オーバーツーリズム(Overtourism)</t>
  </si>
  <si>
    <t>エコツーリズム(Ecotourism)</t>
  </si>
  <si>
    <t>文学を学ぶ価値 (The Value of Studying Literature)</t>
  </si>
  <si>
    <t>eスポーツ(esports)</t>
  </si>
  <si>
    <t>フィリピンと日本間の食糧輸出入関係(Food supply relationship between the Philippines and Japan)</t>
  </si>
  <si>
    <t>国際問題へのかかわり方(How students get involved in global issues)</t>
  </si>
  <si>
    <t>世界遺産のメリット・デメリット(Upsides and downsides of World heritage sites)</t>
  </si>
  <si>
    <t>浮世絵(Ukiyo-e)</t>
  </si>
  <si>
    <t>右脳と左脳(Right brain, left brain)</t>
  </si>
  <si>
    <t>グローバル化の歴史と教訓(History of globalization and its lessons)</t>
  </si>
  <si>
    <t>貧困 (Poverty)</t>
  </si>
  <si>
    <t>飢餓(Hunger)</t>
  </si>
  <si>
    <t>福祉(Welfare)</t>
  </si>
  <si>
    <t>女性の権利(Women's rights)</t>
  </si>
  <si>
    <t>水と衛生(Water and sanitation)</t>
  </si>
  <si>
    <t>平等(Equality)</t>
  </si>
  <si>
    <t>都市計画(Town planning)</t>
  </si>
  <si>
    <t>教育(Education)</t>
  </si>
  <si>
    <t>エネルギー(Energy)</t>
  </si>
  <si>
    <t>働くこと(Working)</t>
  </si>
  <si>
    <t>産業(Industry)</t>
  </si>
  <si>
    <t>持続可能な生産と消費(Sustainable production and consumption)</t>
  </si>
  <si>
    <t>気候変動(Climate change)</t>
  </si>
  <si>
    <t>海の資源(Resources of the sea)</t>
  </si>
  <si>
    <t>陸の資源(Land Resources)</t>
  </si>
  <si>
    <t>平和 (Peace)</t>
  </si>
  <si>
    <t>農業(Agriculture)</t>
  </si>
  <si>
    <t>難民(Refugee)</t>
  </si>
  <si>
    <t>ワーキングプア(Working Poor)</t>
  </si>
  <si>
    <t>人口爆発(Population Explosion)</t>
  </si>
  <si>
    <t>文学を学ぶ重要さ (The Importance of Studying Literature )</t>
  </si>
  <si>
    <t>24時間営業の是非(Advantage and disadvantage of 24/7 shops)</t>
  </si>
  <si>
    <t>ソーシャルメディアがもたらすもの（What Social Media Brings）</t>
  </si>
  <si>
    <t>メディアリテラシー (Media Literacy)</t>
  </si>
  <si>
    <t>動物保護 (Animal Protection)</t>
  </si>
  <si>
    <t>バイオミミクリ－（Biomimicry）</t>
  </si>
  <si>
    <t>夏子</t>
  </si>
  <si>
    <t>クラス名</t>
    <rPh sb="3" eb="4">
      <t>メイ</t>
    </rPh>
    <phoneticPr fontId="4"/>
  </si>
  <si>
    <t>環境依存文字</t>
    <rPh sb="0" eb="2">
      <t>カンキョウ</t>
    </rPh>
    <rPh sb="2" eb="4">
      <t>イゾン</t>
    </rPh>
    <rPh sb="4" eb="6">
      <t>モジ</t>
    </rPh>
    <phoneticPr fontId="4"/>
  </si>
  <si>
    <t>聖木曜日　Maundy Thursday</t>
  </si>
  <si>
    <t>聖金曜日　Good Friday</t>
  </si>
  <si>
    <t>聖土曜日　Black Saturday</t>
  </si>
  <si>
    <t>メーデー　Labor Day</t>
  </si>
  <si>
    <t>独立記念日　Independence Day</t>
  </si>
  <si>
    <t>ニノイアキノ記念日　Ninoy Aquino Day</t>
  </si>
  <si>
    <t>英雄の日　National Heroes Day</t>
  </si>
  <si>
    <t>ボニファシオ記念日　Bonifacio Day</t>
  </si>
  <si>
    <t>無原罪の聖マリアの祝日　Feast of the Immaculate Conception of Mary</t>
  </si>
  <si>
    <t>クリスマス　Christmas Day</t>
  </si>
  <si>
    <t>リサール記念日　Rizal Day</t>
  </si>
  <si>
    <t>スポーツの日</t>
  </si>
  <si>
    <t>高齢化社会(Aging Society)</t>
  </si>
  <si>
    <t>良い睡眠(Good Sleep)</t>
  </si>
  <si>
    <t>言語と文化(Culture and Language)</t>
  </si>
  <si>
    <t>eスポーツ(e-sports)</t>
  </si>
  <si>
    <t>海の資源(Resources of the Sea)</t>
  </si>
  <si>
    <t>インフラ(Infrastructure)</t>
  </si>
  <si>
    <t>コミュニケーション Communication</t>
  </si>
  <si>
    <t>出会い An Encounter</t>
  </si>
  <si>
    <t>マインドセット Mindset</t>
  </si>
  <si>
    <t>ファッション Fashion</t>
  </si>
  <si>
    <t>住んでいる地域 Living Place</t>
  </si>
  <si>
    <t>旅行 Traveling</t>
  </si>
  <si>
    <t>イスラム教断食明け大祭（※）Eidul Filt</t>
  </si>
  <si>
    <t>中国旧正月Chinese New Year</t>
  </si>
  <si>
    <t>日本の祝日</t>
    <rPh sb="0" eb="2">
      <t>ニホン</t>
    </rPh>
    <rPh sb="3" eb="5">
      <t>シュクジツ</t>
    </rPh>
    <phoneticPr fontId="8"/>
  </si>
  <si>
    <t>SVC＋that節（主語＋ be動詞＋形容詞＋ that～）</t>
  </si>
  <si>
    <t>SVOC（第5文型）</t>
  </si>
  <si>
    <t>want 人 to do（第5文型）</t>
  </si>
  <si>
    <t>SVO＋that節（主語+動詞(tell)+人+that~）</t>
  </si>
  <si>
    <t>24時間営業の是非 (Advantages and Disadvantages of 24/7 shops)</t>
  </si>
  <si>
    <t>健康的な生活 Healthy Life</t>
  </si>
  <si>
    <t>理想的な暮らし Ideal Life</t>
  </si>
  <si>
    <t>歴史 History</t>
  </si>
  <si>
    <t>勇者の日Araw ng Kagitingan</t>
  </si>
  <si>
    <t>クリスマス　イブ　Christmas-eve Day</t>
  </si>
  <si>
    <t>みどりの日</t>
  </si>
  <si>
    <t>休日</t>
  </si>
  <si>
    <t>Greeting</t>
  </si>
  <si>
    <t>Giving a Room Tour</t>
  </si>
  <si>
    <t>Dinner With Your Host Family</t>
  </si>
  <si>
    <t>Offer Help</t>
  </si>
  <si>
    <t>Asking for Directions</t>
  </si>
  <si>
    <t>What's Your Favorite?</t>
  </si>
  <si>
    <t>Whose Pencil is This?</t>
  </si>
  <si>
    <t>Asking How To</t>
  </si>
  <si>
    <t>Hanging out With Friends</t>
  </si>
  <si>
    <t>How Was Your Day?</t>
  </si>
  <si>
    <t>Dreams</t>
  </si>
  <si>
    <t>Plans for the Weekend</t>
  </si>
  <si>
    <t>Not Feeling Well</t>
  </si>
  <si>
    <t>Shall We Have a Party?</t>
  </si>
  <si>
    <t>Go Shopping</t>
  </si>
  <si>
    <t>Order at a Restaurant</t>
  </si>
  <si>
    <t>Taking Public Transportation</t>
  </si>
  <si>
    <t>Introducing Someone</t>
  </si>
  <si>
    <t>Accepting/Asking for a favor</t>
  </si>
  <si>
    <t>Smaller, but the Fastest Player</t>
  </si>
  <si>
    <t>Tell What You Like Doing</t>
  </si>
  <si>
    <t>Welcome To Japan</t>
  </si>
  <si>
    <t>What Did You Enjoy?</t>
  </si>
  <si>
    <t>Let's Cook</t>
  </si>
  <si>
    <t>Time to Say Goodbye</t>
  </si>
  <si>
    <t>What Are You Good At?</t>
  </si>
  <si>
    <t>Whose Pudding Is This?</t>
  </si>
  <si>
    <t>Holding a Party</t>
  </si>
  <si>
    <t>Talking About Family</t>
  </si>
  <si>
    <t>Which Do You Prefer?</t>
  </si>
  <si>
    <t>What Is She/He Like?</t>
  </si>
  <si>
    <t>My Hometown</t>
  </si>
  <si>
    <t>Enjoy the Differences</t>
  </si>
  <si>
    <t>INC アニバーサリー　INC anniversary</t>
  </si>
  <si>
    <t>諸聖人の日　イブ　All Saints Day Eve</t>
  </si>
  <si>
    <t>天皇誕生日（振替）</t>
  </si>
  <si>
    <t>こどもの日</t>
  </si>
  <si>
    <t>振替休日</t>
  </si>
  <si>
    <t>会社創立記念日</t>
  </si>
  <si>
    <t>勤労感謝の日（振替）</t>
  </si>
  <si>
    <t>年末年始休業</t>
    <rPh sb="0" eb="6">
      <t>ネンマツネンシキュウギョウ</t>
    </rPh>
    <phoneticPr fontId="4"/>
  </si>
  <si>
    <t>ウェブリオ 太郎</t>
    <phoneticPr fontId="4"/>
  </si>
  <si>
    <t>ウェブリオ</t>
    <phoneticPr fontId="4"/>
  </si>
  <si>
    <t>ハルコ</t>
    <phoneticPr fontId="4"/>
  </si>
  <si>
    <t>凡例</t>
  </si>
  <si>
    <t>大分類（教材指定有無）</t>
    <rPh sb="0" eb="3">
      <t>ダイブンルイ</t>
    </rPh>
    <rPh sb="4" eb="6">
      <t>キョウザイ</t>
    </rPh>
    <rPh sb="6" eb="8">
      <t>シテイ</t>
    </rPh>
    <rPh sb="8" eb="10">
      <t>ウム</t>
    </rPh>
    <phoneticPr fontId="15"/>
  </si>
  <si>
    <t>無し</t>
    <rPh sb="0" eb="1">
      <t>ナ</t>
    </rPh>
    <phoneticPr fontId="15"/>
  </si>
  <si>
    <t>有り</t>
    <rPh sb="0" eb="1">
      <t>ア</t>
    </rPh>
    <phoneticPr fontId="15"/>
  </si>
  <si>
    <t>コース選択</t>
    <rPh sb="3" eb="5">
      <t>センタク</t>
    </rPh>
    <phoneticPr fontId="15"/>
  </si>
  <si>
    <t>基本セット</t>
    <rPh sb="0" eb="2">
      <t>キホン</t>
    </rPh>
    <phoneticPr fontId="15"/>
  </si>
  <si>
    <t>基礎文法1_中1向け</t>
    <rPh sb="6" eb="7">
      <t>チュウ</t>
    </rPh>
    <rPh sb="8" eb="9">
      <t>ム</t>
    </rPh>
    <phoneticPr fontId="15"/>
  </si>
  <si>
    <t>基礎文法2_中2向け</t>
    <rPh sb="6" eb="7">
      <t>チュウ</t>
    </rPh>
    <rPh sb="8" eb="9">
      <t>ム</t>
    </rPh>
    <phoneticPr fontId="15"/>
  </si>
  <si>
    <t>基礎文法3_中3向け</t>
    <phoneticPr fontId="15"/>
  </si>
  <si>
    <t>LivingAbroad_Beginner</t>
    <phoneticPr fontId="15"/>
  </si>
  <si>
    <t>LivingAbroad_Intermediate</t>
    <phoneticPr fontId="15"/>
  </si>
  <si>
    <t>GeneralEnglish_Intermediate</t>
    <phoneticPr fontId="15"/>
  </si>
  <si>
    <t>GeneralEnglish_Expert</t>
    <phoneticPr fontId="15"/>
  </si>
  <si>
    <t>WeblioNews_Beginner</t>
    <phoneticPr fontId="15"/>
  </si>
  <si>
    <t>WeblioNews_Intermediate</t>
    <phoneticPr fontId="15"/>
  </si>
  <si>
    <t>WeblioNews_Expert</t>
    <phoneticPr fontId="15"/>
  </si>
  <si>
    <t>CommunicativeTraining</t>
    <phoneticPr fontId="15"/>
  </si>
  <si>
    <t>英検_5級</t>
    <rPh sb="0" eb="2">
      <t>エイケン</t>
    </rPh>
    <rPh sb="4" eb="5">
      <t>キュウ</t>
    </rPh>
    <phoneticPr fontId="15"/>
  </si>
  <si>
    <t>英検_4級</t>
    <rPh sb="0" eb="2">
      <t>エイケン</t>
    </rPh>
    <rPh sb="4" eb="5">
      <t>キュウ</t>
    </rPh>
    <phoneticPr fontId="15"/>
  </si>
  <si>
    <t>英検_3級</t>
    <rPh sb="0" eb="2">
      <t>エイケン</t>
    </rPh>
    <rPh sb="4" eb="5">
      <t>キュウ</t>
    </rPh>
    <phoneticPr fontId="15"/>
  </si>
  <si>
    <t>英検パート別_3級</t>
    <rPh sb="5" eb="6">
      <t>ベツ</t>
    </rPh>
    <rPh sb="8" eb="9">
      <t>キュウ</t>
    </rPh>
    <phoneticPr fontId="15"/>
  </si>
  <si>
    <t>英検_準2級</t>
    <rPh sb="0" eb="2">
      <t>エイケン</t>
    </rPh>
    <rPh sb="3" eb="4">
      <t>ジュン</t>
    </rPh>
    <rPh sb="5" eb="6">
      <t>キュウ</t>
    </rPh>
    <phoneticPr fontId="15"/>
  </si>
  <si>
    <t>英検パート別_準2級</t>
    <rPh sb="5" eb="6">
      <t>ベツ</t>
    </rPh>
    <rPh sb="7" eb="8">
      <t>ジュン</t>
    </rPh>
    <rPh sb="9" eb="10">
      <t>キュウ</t>
    </rPh>
    <phoneticPr fontId="15"/>
  </si>
  <si>
    <t>英検_準2級プラス</t>
    <rPh sb="0" eb="2">
      <t>エイケン</t>
    </rPh>
    <rPh sb="3" eb="4">
      <t>ジュン</t>
    </rPh>
    <rPh sb="5" eb="6">
      <t>キュウ</t>
    </rPh>
    <phoneticPr fontId="15"/>
  </si>
  <si>
    <t>英検_2級</t>
    <rPh sb="0" eb="2">
      <t>エイケン</t>
    </rPh>
    <rPh sb="4" eb="5">
      <t>キュウ</t>
    </rPh>
    <phoneticPr fontId="15"/>
  </si>
  <si>
    <t>英検パート別_2級</t>
    <rPh sb="5" eb="6">
      <t>ベツ</t>
    </rPh>
    <rPh sb="8" eb="9">
      <t>キュウ</t>
    </rPh>
    <phoneticPr fontId="15"/>
  </si>
  <si>
    <t>英検_準1級</t>
    <rPh sb="0" eb="2">
      <t>エイケン</t>
    </rPh>
    <rPh sb="3" eb="4">
      <t>ジュン</t>
    </rPh>
    <rPh sb="5" eb="6">
      <t>キュウ</t>
    </rPh>
    <phoneticPr fontId="15"/>
  </si>
  <si>
    <t>英検_1級</t>
    <rPh sb="0" eb="2">
      <t>エイケン</t>
    </rPh>
    <rPh sb="4" eb="5">
      <t>キュウ</t>
    </rPh>
    <phoneticPr fontId="15"/>
  </si>
  <si>
    <t>GTEC_Core</t>
  </si>
  <si>
    <t>GTEC_BasicAdvanced</t>
    <phoneticPr fontId="15"/>
  </si>
  <si>
    <t>TEAP</t>
    <phoneticPr fontId="15"/>
  </si>
  <si>
    <t>TOEFL</t>
    <phoneticPr fontId="15"/>
  </si>
  <si>
    <t>スピーキングテスト_5級</t>
  </si>
  <si>
    <t>スピーキングテスト_4級</t>
  </si>
  <si>
    <t>スピーキングテスト_3級</t>
    <phoneticPr fontId="15"/>
  </si>
  <si>
    <t>スピーキングテスト_準2級</t>
    <rPh sb="10" eb="11">
      <t>ジュン</t>
    </rPh>
    <phoneticPr fontId="15"/>
  </si>
  <si>
    <t>スピーキングテスト_準2級プラス</t>
    <rPh sb="10" eb="11">
      <t>ジュン</t>
    </rPh>
    <rPh sb="12" eb="13">
      <t>キュウ</t>
    </rPh>
    <phoneticPr fontId="15"/>
  </si>
  <si>
    <t>スピーキングテスト_2級</t>
  </si>
  <si>
    <t>スピーキングテスト_準1級</t>
    <rPh sb="10" eb="11">
      <t>ジュン</t>
    </rPh>
    <phoneticPr fontId="15"/>
  </si>
  <si>
    <t>SDGs_Basic</t>
  </si>
  <si>
    <t>SDGs_Advanced</t>
  </si>
  <si>
    <t>発展コース_ListeningAndReading</t>
    <rPh sb="0" eb="2">
      <t>ハッテン</t>
    </rPh>
    <phoneticPr fontId="15"/>
  </si>
  <si>
    <t>発展コース_ReactionTraining</t>
    <rPh sb="0" eb="2">
      <t>ハッテン</t>
    </rPh>
    <phoneticPr fontId="15"/>
  </si>
  <si>
    <t>発展コース_FunctionalExpression</t>
    <phoneticPr fontId="15"/>
  </si>
  <si>
    <t>発展コース_LogicalEnglish_Intermediate</t>
    <phoneticPr fontId="15"/>
  </si>
  <si>
    <t>発展コース_LogicalEnglish_Expert</t>
    <phoneticPr fontId="15"/>
  </si>
  <si>
    <t>プライマリー</t>
    <phoneticPr fontId="15"/>
  </si>
  <si>
    <t>オリジナル</t>
    <phoneticPr fontId="15"/>
  </si>
  <si>
    <t>パフォーマンステスト</t>
    <phoneticPr fontId="15"/>
  </si>
  <si>
    <t>トピック選択</t>
    <rPh sb="4" eb="6">
      <t>センタク</t>
    </rPh>
    <phoneticPr fontId="15"/>
  </si>
  <si>
    <t>1回目</t>
    <rPh sb="1" eb="3">
      <t>カイメ</t>
    </rPh>
    <phoneticPr fontId="15"/>
  </si>
  <si>
    <t>科学 (Science)</t>
    <phoneticPr fontId="15"/>
  </si>
  <si>
    <t>卒業後 After Graduation</t>
  </si>
  <si>
    <t>英検5級 1</t>
    <rPh sb="0" eb="2">
      <t>エイケン</t>
    </rPh>
    <rPh sb="3" eb="4">
      <t>キュウ</t>
    </rPh>
    <phoneticPr fontId="15"/>
  </si>
  <si>
    <t>英検4級 1</t>
    <rPh sb="3" eb="4">
      <t>キュウ</t>
    </rPh>
    <phoneticPr fontId="15"/>
  </si>
  <si>
    <t>英検3級 1</t>
  </si>
  <si>
    <t>英検パート別3級 1-1　音読</t>
  </si>
  <si>
    <t>英検準2級 1</t>
  </si>
  <si>
    <t>英検パート別準2級 1-1　音読</t>
  </si>
  <si>
    <t>英検準2級プラス 1</t>
  </si>
  <si>
    <t>英検2級 1</t>
  </si>
  <si>
    <t>英検パート別2級 1-1　音読</t>
  </si>
  <si>
    <t>英検準1級 1</t>
  </si>
  <si>
    <t>英検1級 1</t>
    <rPh sb="3" eb="4">
      <t>キュウ</t>
    </rPh>
    <phoneticPr fontId="15"/>
  </si>
  <si>
    <t>GTEC Core 1</t>
  </si>
  <si>
    <t>GTEC Basic/Advanced 1</t>
  </si>
  <si>
    <t>TEAP 1</t>
  </si>
  <si>
    <t>Task1 練習問題 1</t>
  </si>
  <si>
    <t>スピーキングテスト5級 1回目</t>
  </si>
  <si>
    <t>スピーキングテスト4級 1回目</t>
  </si>
  <si>
    <t>スピーキングテスト3級 1回目</t>
  </si>
  <si>
    <t>スピーキングテスト準2級 1回目</t>
  </si>
  <si>
    <t>スピーキングテスト準2級プラス 1回目</t>
  </si>
  <si>
    <t>スピーキングテスト2級 1回目</t>
  </si>
  <si>
    <t>スピーキングテスト準1級 1回目</t>
  </si>
  <si>
    <t>No Poverty</t>
  </si>
  <si>
    <t>Listening &amp; Reading 1</t>
  </si>
  <si>
    <t>Reaction Training 1</t>
  </si>
  <si>
    <t>Functional Expression 1</t>
  </si>
  <si>
    <t>Logical English Intermediate 1</t>
  </si>
  <si>
    <t>Logical English Expert 1</t>
  </si>
  <si>
    <t>Lesson 1</t>
  </si>
  <si>
    <t>2回目</t>
    <rPh sb="1" eb="3">
      <t>カイメ</t>
    </rPh>
    <phoneticPr fontId="15"/>
  </si>
  <si>
    <t>be動詞(This/That)</t>
    <phoneticPr fontId="15"/>
  </si>
  <si>
    <t>英検5級 2</t>
    <rPh sb="0" eb="2">
      <t>エイケン</t>
    </rPh>
    <rPh sb="3" eb="4">
      <t>キュウ</t>
    </rPh>
    <phoneticPr fontId="15"/>
  </si>
  <si>
    <t>英検4級 2</t>
    <rPh sb="3" eb="4">
      <t>キュウ</t>
    </rPh>
    <phoneticPr fontId="15"/>
  </si>
  <si>
    <t>英検3級 2</t>
  </si>
  <si>
    <t>英検パート別3級 1-2　絵の描写</t>
  </si>
  <si>
    <t>英検準2級 2</t>
  </si>
  <si>
    <t>英検パート別準2級 1-2　絵の描写</t>
  </si>
  <si>
    <t>英検準2級プラス 2</t>
  </si>
  <si>
    <t>英検2級 2</t>
  </si>
  <si>
    <t>英検パート別2級 1-2　絵の描写</t>
  </si>
  <si>
    <t>英検準1級 2</t>
  </si>
  <si>
    <t>英検1級 2</t>
    <rPh sb="3" eb="4">
      <t>キュウ</t>
    </rPh>
    <phoneticPr fontId="15"/>
  </si>
  <si>
    <t>GTEC Core 2</t>
  </si>
  <si>
    <t>GTEC Basic/Advanced 2</t>
  </si>
  <si>
    <t>TEAP 2</t>
  </si>
  <si>
    <t>Task1 実践問題 1</t>
  </si>
  <si>
    <t>スピーキングテスト5級 2回目</t>
  </si>
  <si>
    <t>スピーキングテスト4級 2回目</t>
  </si>
  <si>
    <t>スピーキングテスト3級 2回目</t>
  </si>
  <si>
    <t>スピーキングテスト準2級 2回目</t>
  </si>
  <si>
    <t>スピーキングテスト準2級プラス 2回目</t>
  </si>
  <si>
    <t>スピーキングテスト2級 2回目</t>
  </si>
  <si>
    <t>スピーキングテスト準1級 2回目</t>
  </si>
  <si>
    <t>Zero Hunger</t>
  </si>
  <si>
    <t>Listening &amp; Reading 2</t>
  </si>
  <si>
    <t>Reaction Training 2</t>
  </si>
  <si>
    <t>Functional Expression 2</t>
  </si>
  <si>
    <t>Logical English Intermediate 2</t>
  </si>
  <si>
    <t>Logical English Expert 2</t>
  </si>
  <si>
    <t>Lesson 2</t>
  </si>
  <si>
    <t>3回目</t>
    <rPh sb="1" eb="3">
      <t>カイメ</t>
    </rPh>
    <phoneticPr fontId="15"/>
  </si>
  <si>
    <t>英検5級 3</t>
    <rPh sb="0" eb="2">
      <t>エイケン</t>
    </rPh>
    <rPh sb="3" eb="4">
      <t>キュウ</t>
    </rPh>
    <phoneticPr fontId="15"/>
  </si>
  <si>
    <t>英検4級 3</t>
    <rPh sb="3" eb="4">
      <t>キュウ</t>
    </rPh>
    <phoneticPr fontId="15"/>
  </si>
  <si>
    <t>英検3級 3</t>
  </si>
  <si>
    <t>英検パート別3級 1-3　自身に関する質問</t>
  </si>
  <si>
    <t>英検準2級 3</t>
  </si>
  <si>
    <t>英検パート別準2級 1-3　意見を述べる1</t>
  </si>
  <si>
    <t>英検準2級プラス 3</t>
  </si>
  <si>
    <t>英検2級 3</t>
  </si>
  <si>
    <t>英検パート別2級 1-3　意見を述べる1</t>
  </si>
  <si>
    <t>英検準1級 3</t>
  </si>
  <si>
    <t>英検1級 3</t>
    <rPh sb="3" eb="4">
      <t>キュウ</t>
    </rPh>
    <phoneticPr fontId="15"/>
  </si>
  <si>
    <t>GTEC Core 3</t>
  </si>
  <si>
    <t>GTEC Basic/Advanced 3</t>
  </si>
  <si>
    <t>TEAP 3</t>
  </si>
  <si>
    <t>Task2 練習問題 1</t>
  </si>
  <si>
    <t>スピーキングテスト5級 3回目</t>
  </si>
  <si>
    <t>スピーキングテスト4級 3回目</t>
  </si>
  <si>
    <t>スピーキングテスト3級 3回目</t>
  </si>
  <si>
    <t>スピーキングテスト準2級 3回目</t>
  </si>
  <si>
    <t>スピーキングテスト準2級プラス 3回目</t>
  </si>
  <si>
    <t>スピーキングテスト2級 3回目</t>
  </si>
  <si>
    <t>スピーキングテスト準1級 3回目</t>
  </si>
  <si>
    <t>Good Health and Well-Being</t>
  </si>
  <si>
    <t>Listening &amp; Reading 3</t>
  </si>
  <si>
    <t>Reaction Training 3</t>
  </si>
  <si>
    <t>Functional Expression 3</t>
  </si>
  <si>
    <t>Logical English Intermediate 3</t>
  </si>
  <si>
    <t>Logical English Expert 3</t>
  </si>
  <si>
    <t>Lesson 3</t>
  </si>
  <si>
    <t>4回目</t>
    <rPh sb="1" eb="3">
      <t>カイメ</t>
    </rPh>
    <phoneticPr fontId="15"/>
  </si>
  <si>
    <t>英検5級 4</t>
    <rPh sb="0" eb="2">
      <t>エイケン</t>
    </rPh>
    <rPh sb="3" eb="4">
      <t>キュウ</t>
    </rPh>
    <phoneticPr fontId="15"/>
  </si>
  <si>
    <t>英検4級 4</t>
    <rPh sb="3" eb="4">
      <t>キュウ</t>
    </rPh>
    <phoneticPr fontId="15"/>
  </si>
  <si>
    <t>英検3級 4</t>
  </si>
  <si>
    <t>英検パート別3級 1-4　意見を述べる</t>
  </si>
  <si>
    <t>英検準2級 4</t>
  </si>
  <si>
    <t>英検パート別準2級 1-4　意見を述べる2</t>
  </si>
  <si>
    <t>英検準2級プラス 4</t>
  </si>
  <si>
    <t>英検2級 4</t>
  </si>
  <si>
    <t>英検パート別2級 1-4　意見を述べる2</t>
  </si>
  <si>
    <t>英検準1級 4</t>
  </si>
  <si>
    <t>英検1級 4</t>
    <rPh sb="3" eb="4">
      <t>キュウ</t>
    </rPh>
    <phoneticPr fontId="15"/>
  </si>
  <si>
    <t>GTEC Core 4</t>
  </si>
  <si>
    <t>GTEC Basic/Advanced 4</t>
  </si>
  <si>
    <t>TEAP 4</t>
  </si>
  <si>
    <t>Task2 実践問題 1</t>
  </si>
  <si>
    <t>スピーキングテスト5級 4回目</t>
  </si>
  <si>
    <t>スピーキングテスト4級 4回目</t>
  </si>
  <si>
    <t>スピーキングテスト3級 4回目</t>
  </si>
  <si>
    <t>スピーキングテスト準2級 4回目</t>
  </si>
  <si>
    <t>スピーキングテスト2級 4回目</t>
  </si>
  <si>
    <t>スピーキングテスト準1級 4回目</t>
  </si>
  <si>
    <t>Quality Education</t>
  </si>
  <si>
    <t>Listening &amp; Reading 4</t>
  </si>
  <si>
    <t>Reaction Training 4</t>
  </si>
  <si>
    <t>Functional Expression 4</t>
  </si>
  <si>
    <t>Logical English Intermediate 4</t>
  </si>
  <si>
    <t>Logical English Expert 4</t>
  </si>
  <si>
    <t>Lesson 4</t>
  </si>
  <si>
    <t>5回目</t>
    <rPh sb="1" eb="3">
      <t>カイメ</t>
    </rPh>
    <phoneticPr fontId="15"/>
  </si>
  <si>
    <t>英検5級 5</t>
    <rPh sb="0" eb="2">
      <t>エイケン</t>
    </rPh>
    <rPh sb="3" eb="4">
      <t>キュウ</t>
    </rPh>
    <phoneticPr fontId="15"/>
  </si>
  <si>
    <t>英検4級 5</t>
    <rPh sb="3" eb="4">
      <t>キュウ</t>
    </rPh>
    <phoneticPr fontId="15"/>
  </si>
  <si>
    <t>英検3級 5</t>
  </si>
  <si>
    <t>英検パート別3級 2-1　音読</t>
  </si>
  <si>
    <t>英検準2級 5</t>
  </si>
  <si>
    <t>英検パート別準2級 2-1　音読</t>
  </si>
  <si>
    <t>英検準2級プラス 5</t>
  </si>
  <si>
    <t>英検2級 5</t>
  </si>
  <si>
    <t>英検パート別2級 2-1　音読</t>
  </si>
  <si>
    <t>英検準1級 5</t>
  </si>
  <si>
    <t>英検1級 5</t>
    <rPh sb="3" eb="4">
      <t>キュウ</t>
    </rPh>
    <phoneticPr fontId="15"/>
  </si>
  <si>
    <t>GTEC Core 5</t>
  </si>
  <si>
    <t>GTEC Basic/Advanced 5</t>
  </si>
  <si>
    <t>TEAP 5</t>
  </si>
  <si>
    <t>Task3 練習問題 1_1</t>
  </si>
  <si>
    <t>スピーキングテスト5級 5回目</t>
  </si>
  <si>
    <t>スピーキングテスト2級 5回目</t>
  </si>
  <si>
    <t>スピーキングテスト準1級 6回目</t>
  </si>
  <si>
    <t>Gender Equality</t>
  </si>
  <si>
    <t>Listening &amp; Reading 5</t>
  </si>
  <si>
    <t>Reaction Training 5</t>
  </si>
  <si>
    <t>Functional Expression 5</t>
  </si>
  <si>
    <t>Logical English Intermediate 5</t>
  </si>
  <si>
    <t>Logical English Expert 5</t>
  </si>
  <si>
    <t>Lesson 5</t>
  </si>
  <si>
    <t>6回目</t>
    <rPh sb="1" eb="3">
      <t>カイメ</t>
    </rPh>
    <phoneticPr fontId="15"/>
  </si>
  <si>
    <t>英検5級 6</t>
    <rPh sb="0" eb="2">
      <t>エイケン</t>
    </rPh>
    <rPh sb="3" eb="4">
      <t>キュウ</t>
    </rPh>
    <phoneticPr fontId="15"/>
  </si>
  <si>
    <t>英検4級 6</t>
    <rPh sb="3" eb="4">
      <t>キュウ</t>
    </rPh>
    <phoneticPr fontId="15"/>
  </si>
  <si>
    <t>英検3級 6</t>
  </si>
  <si>
    <t>英検パート別3級 2-2　絵の描写</t>
  </si>
  <si>
    <t>英検準2級 6</t>
  </si>
  <si>
    <t>英検パート別準2級 2-2　絵の描写</t>
  </si>
  <si>
    <t>英検準2級プラス 6</t>
  </si>
  <si>
    <t>英検2級 6</t>
  </si>
  <si>
    <t>英検パート別2級 2-2　絵の描写</t>
  </si>
  <si>
    <t>英検準1級 6</t>
  </si>
  <si>
    <t>英検1級 6</t>
    <rPh sb="3" eb="4">
      <t>キュウ</t>
    </rPh>
    <phoneticPr fontId="15"/>
  </si>
  <si>
    <t>GTEC Core 6</t>
  </si>
  <si>
    <t>GTEC Basic/Advanced 6</t>
  </si>
  <si>
    <t>TEAP 6</t>
  </si>
  <si>
    <t>Task3 練習問題 2_1</t>
  </si>
  <si>
    <t>スピーキングテスト2級 6回目</t>
  </si>
  <si>
    <t>Clean Water and Sanitation</t>
  </si>
  <si>
    <t>Listening &amp; Reading 6</t>
  </si>
  <si>
    <t>Reaction Training 6</t>
  </si>
  <si>
    <t>Functional Expression 6</t>
  </si>
  <si>
    <t>Logical English Intermediate 6</t>
  </si>
  <si>
    <t>Logical English Expert 6</t>
  </si>
  <si>
    <t>Lesson 6</t>
  </si>
  <si>
    <t>7回目</t>
    <rPh sb="1" eb="3">
      <t>カイメ</t>
    </rPh>
    <phoneticPr fontId="15"/>
  </si>
  <si>
    <t>英検5級 7</t>
    <rPh sb="0" eb="2">
      <t>エイケン</t>
    </rPh>
    <rPh sb="3" eb="4">
      <t>キュウ</t>
    </rPh>
    <phoneticPr fontId="15"/>
  </si>
  <si>
    <t>英検4級 7</t>
    <rPh sb="3" eb="4">
      <t>キュウ</t>
    </rPh>
    <phoneticPr fontId="15"/>
  </si>
  <si>
    <t>英検3級 7</t>
  </si>
  <si>
    <t>英検パート別3級 2-3　自身に関する質問</t>
  </si>
  <si>
    <t>英検準2級 7</t>
  </si>
  <si>
    <t>英検パート別準2級 2-3　意見を述べる1</t>
  </si>
  <si>
    <t>英検準2級プラス 7</t>
  </si>
  <si>
    <t>英検2級 7</t>
  </si>
  <si>
    <t>英検パート別2級 2-3　意見を述べる1</t>
  </si>
  <si>
    <t>英検準1級 7</t>
  </si>
  <si>
    <t>英検1級 7</t>
    <rPh sb="3" eb="4">
      <t>キュウ</t>
    </rPh>
    <phoneticPr fontId="15"/>
  </si>
  <si>
    <t>GTEC Core 7</t>
  </si>
  <si>
    <t>GTEC Basic/Advanced 7</t>
  </si>
  <si>
    <t>TEAP 7</t>
  </si>
  <si>
    <t>Task3 実践問題 1</t>
  </si>
  <si>
    <t>スピーキングテスト2級 7回目</t>
  </si>
  <si>
    <t>Affordable and Clean Energy</t>
  </si>
  <si>
    <t>Listening &amp; Reading 7</t>
  </si>
  <si>
    <t>Reaction Training 7</t>
  </si>
  <si>
    <t>Functional Expression 7</t>
  </si>
  <si>
    <t>Logical English Intermediate 7</t>
  </si>
  <si>
    <t>Logical English Expert 7</t>
  </si>
  <si>
    <t>Lesson 7</t>
  </si>
  <si>
    <t>8回目</t>
    <rPh sb="1" eb="3">
      <t>カイメ</t>
    </rPh>
    <phoneticPr fontId="15"/>
  </si>
  <si>
    <t>英検5級 8</t>
    <rPh sb="0" eb="2">
      <t>エイケン</t>
    </rPh>
    <rPh sb="3" eb="4">
      <t>キュウ</t>
    </rPh>
    <phoneticPr fontId="15"/>
  </si>
  <si>
    <t>英検4級 8</t>
    <rPh sb="3" eb="4">
      <t>キュウ</t>
    </rPh>
    <phoneticPr fontId="15"/>
  </si>
  <si>
    <t>英検3級 8</t>
  </si>
  <si>
    <t>英検パート別3級 2-4　意見を述べる</t>
  </si>
  <si>
    <t>英検準2級 8</t>
  </si>
  <si>
    <t>英検パート別準2級 2-4　意見を述べる2</t>
  </si>
  <si>
    <t>英検準2級プラス 8</t>
  </si>
  <si>
    <t>英検2級 8</t>
  </si>
  <si>
    <t>英検パート別2級 2-4　意見を述べる2</t>
  </si>
  <si>
    <t>英検準1級 8</t>
  </si>
  <si>
    <t>英検1級 8</t>
    <rPh sb="3" eb="4">
      <t>キュウ</t>
    </rPh>
    <phoneticPr fontId="15"/>
  </si>
  <si>
    <t>GTEC Core 8</t>
  </si>
  <si>
    <t>GTEC Basic/Advanced 8</t>
  </si>
  <si>
    <t>TEAP 8</t>
  </si>
  <si>
    <t>Task3 実践問題 2</t>
  </si>
  <si>
    <t>Decent Work and Economic Growth</t>
  </si>
  <si>
    <t>Listening &amp; Reading 8</t>
  </si>
  <si>
    <t>Reaction Training 8</t>
  </si>
  <si>
    <t>Functional Expression 8</t>
  </si>
  <si>
    <t>Logical English Intermediate 8</t>
  </si>
  <si>
    <t>Logical English Expert 8</t>
  </si>
  <si>
    <t>Lesson 8</t>
  </si>
  <si>
    <t>9回目</t>
    <rPh sb="1" eb="3">
      <t>カイメ</t>
    </rPh>
    <phoneticPr fontId="15"/>
  </si>
  <si>
    <t>英検5級 9</t>
    <rPh sb="0" eb="2">
      <t>エイケン</t>
    </rPh>
    <rPh sb="3" eb="4">
      <t>キュウ</t>
    </rPh>
    <phoneticPr fontId="15"/>
  </si>
  <si>
    <t>英検4級 9</t>
    <rPh sb="3" eb="4">
      <t>キュウ</t>
    </rPh>
    <phoneticPr fontId="15"/>
  </si>
  <si>
    <t>英検3級 9</t>
  </si>
  <si>
    <t>英検パート別3級 3-1　音読</t>
  </si>
  <si>
    <t>英検準2級 9</t>
  </si>
  <si>
    <t>英検パート別準2級 3-1　音読</t>
  </si>
  <si>
    <t>英検準2級プラス 9</t>
  </si>
  <si>
    <t>英検2級 9</t>
  </si>
  <si>
    <t>英検パート別2級 3-1　音読</t>
  </si>
  <si>
    <t>英検準1級 9</t>
  </si>
  <si>
    <t>英検1級 9</t>
    <rPh sb="3" eb="4">
      <t>キュウ</t>
    </rPh>
    <phoneticPr fontId="15"/>
  </si>
  <si>
    <t>GTEC Core 9</t>
  </si>
  <si>
    <t>GTEC Basic/Advanced 9</t>
  </si>
  <si>
    <t>TEAP 9</t>
  </si>
  <si>
    <t>Task3 実践問題 3</t>
  </si>
  <si>
    <t>Industry, Innovation and Infrastructure</t>
  </si>
  <si>
    <t>Industry, Innovation and Ingrastructure</t>
  </si>
  <si>
    <t>Listening &amp; Reading 9</t>
  </si>
  <si>
    <t>Reaction Training 9</t>
  </si>
  <si>
    <t>Functional Expression 9</t>
  </si>
  <si>
    <t>Logical English Intermediate 9</t>
  </si>
  <si>
    <t>Logical English Expert 9</t>
  </si>
  <si>
    <t>Lesson 9</t>
  </si>
  <si>
    <t>10回目</t>
    <rPh sb="2" eb="4">
      <t>カイメ</t>
    </rPh>
    <phoneticPr fontId="15"/>
  </si>
  <si>
    <t>英検5級 10</t>
    <rPh sb="0" eb="2">
      <t>エイケン</t>
    </rPh>
    <rPh sb="3" eb="4">
      <t>キュウ</t>
    </rPh>
    <phoneticPr fontId="15"/>
  </si>
  <si>
    <t>英検4級 10</t>
    <rPh sb="3" eb="4">
      <t>キュウ</t>
    </rPh>
    <phoneticPr fontId="15"/>
  </si>
  <si>
    <t>英検3級 10</t>
  </si>
  <si>
    <t>英検パート別3級 3-2　絵の描写</t>
  </si>
  <si>
    <t>英検準2級 10</t>
  </si>
  <si>
    <t>英検パート別準2級 3-2　絵の描写</t>
  </si>
  <si>
    <t>英検準2級プラス 10</t>
  </si>
  <si>
    <t>英検2級 10</t>
  </si>
  <si>
    <t>英検パート別2級 3-2　絵の描写</t>
  </si>
  <si>
    <t>英検準1級 10</t>
  </si>
  <si>
    <t>英検1級 10</t>
    <rPh sb="3" eb="4">
      <t>キュウ</t>
    </rPh>
    <phoneticPr fontId="15"/>
  </si>
  <si>
    <t>GTEC Core 10</t>
  </si>
  <si>
    <t>GTEC Basic/Advanced 10</t>
  </si>
  <si>
    <t>TEAP 10</t>
  </si>
  <si>
    <t>Task4 練習問題 1_1</t>
  </si>
  <si>
    <t>Reduced Inequalities</t>
  </si>
  <si>
    <t>Listening &amp; Reading 10</t>
  </si>
  <si>
    <t>Reaction Training 10</t>
  </si>
  <si>
    <t>Functional Expression 10</t>
  </si>
  <si>
    <t>Logical English Intermediate 10</t>
  </si>
  <si>
    <t>Logical English Expert 10</t>
  </si>
  <si>
    <t>Lesson 10</t>
  </si>
  <si>
    <t>11回目</t>
    <rPh sb="2" eb="4">
      <t>カイメ</t>
    </rPh>
    <phoneticPr fontId="15"/>
  </si>
  <si>
    <t>英検5級 11</t>
    <rPh sb="0" eb="2">
      <t>エイケン</t>
    </rPh>
    <rPh sb="3" eb="4">
      <t>キュウ</t>
    </rPh>
    <phoneticPr fontId="15"/>
  </si>
  <si>
    <t>英検4級 11</t>
    <rPh sb="3" eb="4">
      <t>キュウ</t>
    </rPh>
    <phoneticPr fontId="15"/>
  </si>
  <si>
    <t>英検3級 11</t>
  </si>
  <si>
    <t>英検パート別3級 3-3　自身に関する質問</t>
  </si>
  <si>
    <t>英検準2級 11</t>
  </si>
  <si>
    <t>英検パート別準2級 3-3　意見を述べる1</t>
  </si>
  <si>
    <t>英検2級 11</t>
  </si>
  <si>
    <t>英検パート別2級 3-3　意見を述べる1</t>
  </si>
  <si>
    <t>英検準1級 11</t>
  </si>
  <si>
    <t>英検1級 11</t>
    <rPh sb="3" eb="4">
      <t>キュウ</t>
    </rPh>
    <phoneticPr fontId="15"/>
  </si>
  <si>
    <t>GTEC Core 11</t>
  </si>
  <si>
    <t>GTEC Basic/Advanced 11</t>
  </si>
  <si>
    <t>TEAP 11</t>
  </si>
  <si>
    <t>Task4 練習問題 2_1</t>
  </si>
  <si>
    <t>Sustainable Cities and Communities</t>
  </si>
  <si>
    <t>Listening &amp; Reading 11</t>
  </si>
  <si>
    <t>Functional Expression 11</t>
  </si>
  <si>
    <t>Logical English Intermediate 11</t>
  </si>
  <si>
    <t>Logical English Expert 11</t>
  </si>
  <si>
    <t>12回目</t>
    <rPh sb="2" eb="4">
      <t>カイメ</t>
    </rPh>
    <phoneticPr fontId="15"/>
  </si>
  <si>
    <t>英検5級 12</t>
    <rPh sb="0" eb="2">
      <t>エイケン</t>
    </rPh>
    <rPh sb="3" eb="4">
      <t>キュウ</t>
    </rPh>
    <phoneticPr fontId="15"/>
  </si>
  <si>
    <t>英検4級 12</t>
    <rPh sb="3" eb="4">
      <t>キュウ</t>
    </rPh>
    <phoneticPr fontId="15"/>
  </si>
  <si>
    <t>英検3級 12</t>
  </si>
  <si>
    <t>英検パート別3級 3-4　意見を述べる</t>
  </si>
  <si>
    <t>英検準2級 12</t>
  </si>
  <si>
    <t>英検パート別準2級 3-4　意見を述べる2</t>
  </si>
  <si>
    <t>英検2級 12</t>
  </si>
  <si>
    <t>英検パート別2級 3-4　意見を述べる2</t>
  </si>
  <si>
    <t>英検準1級 12</t>
  </si>
  <si>
    <t>英検1級 12</t>
    <rPh sb="3" eb="4">
      <t>キュウ</t>
    </rPh>
    <phoneticPr fontId="15"/>
  </si>
  <si>
    <t>GTEC Core 12</t>
  </si>
  <si>
    <t>GTEC Basic/Advanced 12</t>
  </si>
  <si>
    <t>TEAP 12</t>
  </si>
  <si>
    <t>Task4 実践問題 1</t>
  </si>
  <si>
    <t>Responsible Consumption and Production</t>
  </si>
  <si>
    <t>Listening &amp; Reading 12</t>
  </si>
  <si>
    <t>Functional Expression 12</t>
  </si>
  <si>
    <t>Logical English Intermediate 12</t>
  </si>
  <si>
    <t>Logical English Expert 12</t>
  </si>
  <si>
    <t>13回目</t>
    <rPh sb="2" eb="4">
      <t>カイメ</t>
    </rPh>
    <phoneticPr fontId="15"/>
  </si>
  <si>
    <t>英検5級 13</t>
    <rPh sb="0" eb="2">
      <t>エイケン</t>
    </rPh>
    <rPh sb="3" eb="4">
      <t>キュウ</t>
    </rPh>
    <phoneticPr fontId="15"/>
  </si>
  <si>
    <t>英検4級 13</t>
    <rPh sb="3" eb="4">
      <t>キュウ</t>
    </rPh>
    <phoneticPr fontId="15"/>
  </si>
  <si>
    <t>英検3級 13</t>
  </si>
  <si>
    <t>英検パート別3級 4-1　音読</t>
    <phoneticPr fontId="15"/>
  </si>
  <si>
    <t>英検準2級 13</t>
  </si>
  <si>
    <t>英検2級 13</t>
  </si>
  <si>
    <t>英検準1級 13</t>
  </si>
  <si>
    <t>英検1級 13</t>
    <rPh sb="3" eb="4">
      <t>キュウ</t>
    </rPh>
    <phoneticPr fontId="15"/>
  </si>
  <si>
    <t>GTEC Core 13</t>
  </si>
  <si>
    <t>GTEC Basic/Advanced 13</t>
  </si>
  <si>
    <t>TEAP 13</t>
  </si>
  <si>
    <t>Task4 実践問題 2</t>
  </si>
  <si>
    <t>Climate Action</t>
  </si>
  <si>
    <t>Listening &amp; Reading 13</t>
  </si>
  <si>
    <t>Functional Expression 13</t>
  </si>
  <si>
    <t>Logical English Intermediate 13</t>
  </si>
  <si>
    <t>Logical English Expert 13</t>
  </si>
  <si>
    <t>14回目</t>
    <rPh sb="2" eb="4">
      <t>カイメ</t>
    </rPh>
    <phoneticPr fontId="15"/>
  </si>
  <si>
    <t>英検5級 14</t>
    <rPh sb="0" eb="2">
      <t>エイケン</t>
    </rPh>
    <rPh sb="3" eb="4">
      <t>キュウ</t>
    </rPh>
    <phoneticPr fontId="15"/>
  </si>
  <si>
    <t>英検4級 14</t>
    <rPh sb="3" eb="4">
      <t>キュウ</t>
    </rPh>
    <phoneticPr fontId="15"/>
  </si>
  <si>
    <t>英検3級 14</t>
  </si>
  <si>
    <t>英検パート別3級 4-2　絵の描写</t>
    <phoneticPr fontId="15"/>
  </si>
  <si>
    <t>英検準2級 14</t>
  </si>
  <si>
    <t>英検2級 14</t>
  </si>
  <si>
    <t>英検準1級 14</t>
  </si>
  <si>
    <t>英検1級 14</t>
    <rPh sb="3" eb="4">
      <t>キュウ</t>
    </rPh>
    <phoneticPr fontId="15"/>
  </si>
  <si>
    <t>GTEC Core 14</t>
  </si>
  <si>
    <t>GTEC Basic/Advanced 14</t>
  </si>
  <si>
    <t>TEAP 14</t>
  </si>
  <si>
    <t>Task4 実践問題 3</t>
  </si>
  <si>
    <t>Life Below Water</t>
  </si>
  <si>
    <t>Listening &amp; Reading 14</t>
  </si>
  <si>
    <t>Functional Expression 14</t>
  </si>
  <si>
    <t>Logical English Intermediate 14</t>
  </si>
  <si>
    <t>Logical English Expert 14</t>
  </si>
  <si>
    <t>15回目</t>
    <rPh sb="2" eb="4">
      <t>カイメ</t>
    </rPh>
    <phoneticPr fontId="15"/>
  </si>
  <si>
    <t>英検5級 15</t>
    <rPh sb="0" eb="2">
      <t>エイケン</t>
    </rPh>
    <rPh sb="3" eb="4">
      <t>キュウ</t>
    </rPh>
    <phoneticPr fontId="15"/>
  </si>
  <si>
    <t>英検4級 15</t>
    <rPh sb="3" eb="4">
      <t>キュウ</t>
    </rPh>
    <phoneticPr fontId="15"/>
  </si>
  <si>
    <t>英検3級 15</t>
  </si>
  <si>
    <t>英検パート別3級 4-3　自身に関する質問</t>
    <phoneticPr fontId="15"/>
  </si>
  <si>
    <t>英検準2級 15</t>
  </si>
  <si>
    <t>英検2級 15</t>
  </si>
  <si>
    <t>英検準1級 15</t>
  </si>
  <si>
    <t>英検1級 15</t>
    <rPh sb="3" eb="4">
      <t>キュウ</t>
    </rPh>
    <phoneticPr fontId="15"/>
  </si>
  <si>
    <t>GTEC Core 15</t>
  </si>
  <si>
    <t>GTEC Basic/Advanced 15</t>
  </si>
  <si>
    <t>TEAP 15</t>
  </si>
  <si>
    <t>Task5 練習問題 1_1</t>
  </si>
  <si>
    <t>Life on Land</t>
  </si>
  <si>
    <t>Listening &amp; Reading 15</t>
  </si>
  <si>
    <t>Functional Expression 15</t>
  </si>
  <si>
    <t>Logical English Intermediate 15</t>
  </si>
  <si>
    <t>Logical English Expert 15</t>
  </si>
  <si>
    <t>16回目</t>
    <rPh sb="2" eb="4">
      <t>カイメ</t>
    </rPh>
    <phoneticPr fontId="15"/>
  </si>
  <si>
    <t>英検5級 16</t>
    <rPh sb="0" eb="2">
      <t>エイケン</t>
    </rPh>
    <rPh sb="3" eb="4">
      <t>キュウ</t>
    </rPh>
    <phoneticPr fontId="15"/>
  </si>
  <si>
    <t>英検4級 16</t>
    <rPh sb="3" eb="4">
      <t>キュウ</t>
    </rPh>
    <phoneticPr fontId="15"/>
  </si>
  <si>
    <t>英検3級 16</t>
  </si>
  <si>
    <t>英検パート別3級 4-4　意見を述べる</t>
    <phoneticPr fontId="15"/>
  </si>
  <si>
    <t>英検準2級 16</t>
  </si>
  <si>
    <t>英検2級 16</t>
  </si>
  <si>
    <t>GTEC Basic/Advanced 16</t>
  </si>
  <si>
    <t>TEAP 16</t>
  </si>
  <si>
    <t>Task5 練習問題 2_1</t>
  </si>
  <si>
    <t>Peace, Justice and Strong Institutions</t>
  </si>
  <si>
    <t>Listening &amp; Reading 16</t>
  </si>
  <si>
    <t>Functional Expression 16</t>
  </si>
  <si>
    <t>Logical English Intermediate 16</t>
  </si>
  <si>
    <t>Logical English Expert 16</t>
  </si>
  <si>
    <t>17回目</t>
    <rPh sb="2" eb="4">
      <t>カイメ</t>
    </rPh>
    <phoneticPr fontId="15"/>
  </si>
  <si>
    <t>否定疑問文</t>
    <phoneticPr fontId="15"/>
  </si>
  <si>
    <t>英検5級 17</t>
    <rPh sb="0" eb="2">
      <t>エイケン</t>
    </rPh>
    <rPh sb="3" eb="4">
      <t>キュウ</t>
    </rPh>
    <phoneticPr fontId="15"/>
  </si>
  <si>
    <t>英検4級 17</t>
    <rPh sb="3" eb="4">
      <t>キュウ</t>
    </rPh>
    <phoneticPr fontId="15"/>
  </si>
  <si>
    <t>英検3級 17</t>
  </si>
  <si>
    <t>英検準2級 17</t>
  </si>
  <si>
    <t>英検2級 17</t>
  </si>
  <si>
    <t>GTEC Basic/Advanced 17</t>
  </si>
  <si>
    <t>TEAP 17</t>
  </si>
  <si>
    <t>Task5 練習問題 3</t>
  </si>
  <si>
    <t>Partnerships for the Goals</t>
  </si>
  <si>
    <t>Listening &amp; Reading 17</t>
  </si>
  <si>
    <t>Functional Expression 17</t>
  </si>
  <si>
    <t>Logical English Intermediate 17</t>
  </si>
  <si>
    <t>Logical English Expert 17</t>
  </si>
  <si>
    <t>18回目</t>
    <rPh sb="2" eb="4">
      <t>カイメ</t>
    </rPh>
    <phoneticPr fontId="15"/>
  </si>
  <si>
    <t>英検5級 18</t>
    <rPh sb="0" eb="2">
      <t>エイケン</t>
    </rPh>
    <rPh sb="3" eb="4">
      <t>キュウ</t>
    </rPh>
    <phoneticPr fontId="15"/>
  </si>
  <si>
    <t>英検4級 18</t>
    <rPh sb="3" eb="4">
      <t>キュウ</t>
    </rPh>
    <phoneticPr fontId="15"/>
  </si>
  <si>
    <t>英検3級 18</t>
  </si>
  <si>
    <t>英検準2級 18</t>
  </si>
  <si>
    <t>英検2級 18</t>
  </si>
  <si>
    <t>GTEC Basic/Advanced 18</t>
  </si>
  <si>
    <t>TEAP 18</t>
  </si>
  <si>
    <t>Task5 実践問題 1</t>
  </si>
  <si>
    <t>まとめ</t>
  </si>
  <si>
    <t>Listening &amp; Reading 18</t>
  </si>
  <si>
    <t>Functional Expression 18</t>
  </si>
  <si>
    <t>Logical English Intermediate 18</t>
  </si>
  <si>
    <t>Logical English Expert 18</t>
  </si>
  <si>
    <t>19回目</t>
    <rPh sb="2" eb="4">
      <t>カイメ</t>
    </rPh>
    <phoneticPr fontId="15"/>
  </si>
  <si>
    <t>英検5級 19</t>
    <rPh sb="0" eb="2">
      <t>エイケン</t>
    </rPh>
    <rPh sb="3" eb="4">
      <t>キュウ</t>
    </rPh>
    <phoneticPr fontId="15"/>
  </si>
  <si>
    <t>英検4級 19</t>
    <rPh sb="3" eb="4">
      <t>キュウ</t>
    </rPh>
    <phoneticPr fontId="15"/>
  </si>
  <si>
    <t>英検3級 19</t>
  </si>
  <si>
    <t>英検準2級 19</t>
  </si>
  <si>
    <t>英検2級 19</t>
  </si>
  <si>
    <t>GTEC Basic/Advanced 19</t>
  </si>
  <si>
    <t>Task5 実践問題 2</t>
  </si>
  <si>
    <t>Listening &amp; Reading 19</t>
  </si>
  <si>
    <t>Functional Expression 19</t>
  </si>
  <si>
    <t>Logical English Intermediate 19</t>
  </si>
  <si>
    <t>Logical English Expert 19</t>
  </si>
  <si>
    <t>20回目</t>
    <rPh sb="2" eb="4">
      <t>カイメ</t>
    </rPh>
    <phoneticPr fontId="15"/>
  </si>
  <si>
    <t>英検5級 20</t>
    <rPh sb="0" eb="2">
      <t>エイケン</t>
    </rPh>
    <rPh sb="3" eb="4">
      <t>キュウ</t>
    </rPh>
    <phoneticPr fontId="15"/>
  </si>
  <si>
    <t>英検4級 20</t>
    <rPh sb="3" eb="4">
      <t>キュウ</t>
    </rPh>
    <phoneticPr fontId="15"/>
  </si>
  <si>
    <t>英検3級 20</t>
  </si>
  <si>
    <t>英検準2級 20</t>
  </si>
  <si>
    <t>英検2級 20</t>
  </si>
  <si>
    <t>GTEC Basic/Advanced 20</t>
  </si>
  <si>
    <t>Task5 実践問題 3</t>
  </si>
  <si>
    <t>Listening &amp; Reading 20</t>
  </si>
  <si>
    <t>Functional Expression 20</t>
  </si>
  <si>
    <t>Logical English Intermediate 20</t>
  </si>
  <si>
    <t>Logical English Expert 20</t>
  </si>
  <si>
    <t>21回目</t>
    <rPh sb="2" eb="4">
      <t>カイメ</t>
    </rPh>
    <phoneticPr fontId="15"/>
  </si>
  <si>
    <t>英検5級 21</t>
    <rPh sb="0" eb="2">
      <t>エイケン</t>
    </rPh>
    <rPh sb="3" eb="4">
      <t>キュウ</t>
    </rPh>
    <phoneticPr fontId="15"/>
  </si>
  <si>
    <t>英検4級 21</t>
    <rPh sb="3" eb="4">
      <t>キュウ</t>
    </rPh>
    <phoneticPr fontId="15"/>
  </si>
  <si>
    <t>Task6 練習問題 1_1</t>
  </si>
  <si>
    <t>22回目</t>
    <rPh sb="2" eb="4">
      <t>カイメ</t>
    </rPh>
    <phoneticPr fontId="15"/>
  </si>
  <si>
    <t>英検5級 22</t>
    <rPh sb="0" eb="2">
      <t>エイケン</t>
    </rPh>
    <rPh sb="3" eb="4">
      <t>キュウ</t>
    </rPh>
    <phoneticPr fontId="15"/>
  </si>
  <si>
    <t>英検4級 22</t>
    <rPh sb="3" eb="4">
      <t>キュウ</t>
    </rPh>
    <phoneticPr fontId="15"/>
  </si>
  <si>
    <t>Task6 練習問題 2_1</t>
  </si>
  <si>
    <t>23回目</t>
    <rPh sb="2" eb="4">
      <t>カイメ</t>
    </rPh>
    <phoneticPr fontId="15"/>
  </si>
  <si>
    <t>英検5級 23</t>
    <rPh sb="0" eb="2">
      <t>エイケン</t>
    </rPh>
    <rPh sb="3" eb="4">
      <t>キュウ</t>
    </rPh>
    <phoneticPr fontId="15"/>
  </si>
  <si>
    <t>英検4級 23</t>
    <rPh sb="3" eb="4">
      <t>キュウ</t>
    </rPh>
    <phoneticPr fontId="15"/>
  </si>
  <si>
    <t>Task6 練習問題 2_2</t>
  </si>
  <si>
    <t>24回目</t>
    <rPh sb="2" eb="4">
      <t>カイメ</t>
    </rPh>
    <phoneticPr fontId="15"/>
  </si>
  <si>
    <t>英検5級 24</t>
    <rPh sb="0" eb="2">
      <t>エイケン</t>
    </rPh>
    <rPh sb="3" eb="4">
      <t>キュウ</t>
    </rPh>
    <phoneticPr fontId="15"/>
  </si>
  <si>
    <t>英検4級 24</t>
    <rPh sb="3" eb="4">
      <t>キュウ</t>
    </rPh>
    <phoneticPr fontId="15"/>
  </si>
  <si>
    <t>Task6 実践問題 1</t>
  </si>
  <si>
    <t>25回目</t>
    <rPh sb="2" eb="4">
      <t>カイメ</t>
    </rPh>
    <phoneticPr fontId="15"/>
  </si>
  <si>
    <t>英検5級 25</t>
    <rPh sb="0" eb="2">
      <t>エイケン</t>
    </rPh>
    <rPh sb="3" eb="4">
      <t>キュウ</t>
    </rPh>
    <phoneticPr fontId="15"/>
  </si>
  <si>
    <t>英検4級 25</t>
    <rPh sb="3" eb="4">
      <t>キュウ</t>
    </rPh>
    <phoneticPr fontId="15"/>
  </si>
  <si>
    <t>Task6 実践問題 2</t>
  </si>
  <si>
    <t>Task6 実践問題 3</t>
  </si>
  <si>
    <t>Task1&amp;2 練習問題 1</t>
  </si>
  <si>
    <t>Task1&amp;2 練習問題 2</t>
  </si>
  <si>
    <t>Task1&amp;2 実践問題 1</t>
  </si>
  <si>
    <t>気候変動 (Climate Change)</t>
  </si>
  <si>
    <t>名簿・日程
ご提出期限日</t>
    <phoneticPr fontId="4"/>
  </si>
  <si>
    <t>キャンセル・ご転出・教材変更
連絡期限日</t>
    <rPh sb="10" eb="12">
      <t>キョウザイ</t>
    </rPh>
    <rPh sb="12" eb="14">
      <t>ヘンコウ</t>
    </rPh>
    <phoneticPr fontId="4"/>
  </si>
  <si>
    <r>
      <t xml:space="preserve">弊社記入欄
</t>
    </r>
    <r>
      <rPr>
        <sz val="12"/>
        <color theme="1"/>
        <rFont val="游ゴシック"/>
        <family val="3"/>
        <charset val="128"/>
        <scheme val="minor"/>
      </rPr>
      <t>※アカウント発行後、IDならびにパスワードを記載の上お送りいたします</t>
    </r>
    <r>
      <rPr>
        <b/>
        <sz val="12"/>
        <color theme="1"/>
        <rFont val="游ゴシック"/>
        <family val="3"/>
        <charset val="128"/>
        <scheme val="minor"/>
      </rPr>
      <t>。</t>
    </r>
    <rPh sb="0" eb="2">
      <t>ヘイシャ</t>
    </rPh>
    <rPh sb="2" eb="5">
      <t>キニュウラン</t>
    </rPh>
    <rPh sb="12" eb="15">
      <t>ハッコウゴ</t>
    </rPh>
    <rPh sb="28" eb="30">
      <t>キサイ</t>
    </rPh>
    <rPh sb="31" eb="32">
      <t>ウエ</t>
    </rPh>
    <rPh sb="33" eb="34">
      <t>オク</t>
    </rPh>
    <phoneticPr fontId="4"/>
  </si>
  <si>
    <r>
      <rPr>
        <b/>
        <sz val="16"/>
        <color theme="1"/>
        <rFont val="游ゴシック"/>
        <family val="3"/>
        <charset val="128"/>
        <scheme val="minor"/>
      </rPr>
      <t>学校記入欄</t>
    </r>
    <r>
      <rPr>
        <sz val="16"/>
        <color theme="1"/>
        <rFont val="游ゴシック"/>
        <family val="3"/>
        <charset val="128"/>
        <scheme val="minor"/>
      </rPr>
      <t xml:space="preserve">
</t>
    </r>
    <r>
      <rPr>
        <sz val="12"/>
        <color theme="1"/>
        <rFont val="游ゴシック"/>
        <family val="3"/>
        <charset val="128"/>
        <scheme val="minor"/>
      </rPr>
      <t>※B列～D列はすべてご入力が必須です。</t>
    </r>
    <rPh sb="20" eb="22">
      <t>ヒッス</t>
    </rPh>
    <phoneticPr fontId="4"/>
  </si>
  <si>
    <t>凡例</t>
    <phoneticPr fontId="4"/>
  </si>
  <si>
    <t>特進1年1組</t>
    <rPh sb="0" eb="2">
      <t>トクシン</t>
    </rPh>
    <rPh sb="3" eb="4">
      <t>ネン</t>
    </rPh>
    <rPh sb="5" eb="6">
      <t>クミ</t>
    </rPh>
    <phoneticPr fontId="4"/>
  </si>
  <si>
    <t>特進1年2組</t>
    <rPh sb="0" eb="2">
      <t>トクシン</t>
    </rPh>
    <rPh sb="3" eb="4">
      <t>ネン</t>
    </rPh>
    <rPh sb="5" eb="6">
      <t>クミ</t>
    </rPh>
    <phoneticPr fontId="4"/>
  </si>
  <si>
    <t>氏名もしくは
名字・名前</t>
    <rPh sb="0" eb="2">
      <t>シメイ</t>
    </rPh>
    <rPh sb="7" eb="9">
      <t>ミョウジ</t>
    </rPh>
    <rPh sb="10" eb="12">
      <t>ナマエ</t>
    </rPh>
    <phoneticPr fontId="15"/>
  </si>
  <si>
    <t>名字もしくは
出席番号</t>
    <rPh sb="0" eb="2">
      <t>ミョウジ</t>
    </rPh>
    <rPh sb="7" eb="11">
      <t>シュッセキバンゴウ</t>
    </rPh>
    <phoneticPr fontId="15"/>
  </si>
  <si>
    <t>出席番号2番</t>
    <rPh sb="0" eb="4">
      <t>シュッセキバンゴウ</t>
    </rPh>
    <rPh sb="5" eb="6">
      <t>バン</t>
    </rPh>
    <phoneticPr fontId="4"/>
  </si>
  <si>
    <t>人数</t>
    <rPh sb="0" eb="2">
      <t>ニンズウ</t>
    </rPh>
    <phoneticPr fontId="15"/>
  </si>
  <si>
    <r>
      <rPr>
        <b/>
        <sz val="16"/>
        <color theme="1"/>
        <rFont val="游ゴシック"/>
        <family val="3"/>
        <charset val="128"/>
        <scheme val="minor"/>
      </rPr>
      <t>自動入力欄</t>
    </r>
    <r>
      <rPr>
        <sz val="11"/>
        <color theme="1"/>
        <rFont val="游ゴシック"/>
        <family val="2"/>
        <charset val="128"/>
        <scheme val="minor"/>
      </rPr>
      <t xml:space="preserve">
クラス一覧・人数が自動で表示されます。</t>
    </r>
    <rPh sb="0" eb="4">
      <t>ジドウニュウリョク</t>
    </rPh>
    <rPh sb="4" eb="5">
      <t>ラン</t>
    </rPh>
    <rPh sb="9" eb="11">
      <t>イチラン</t>
    </rPh>
    <rPh sb="12" eb="14">
      <t>ニンズウ</t>
    </rPh>
    <rPh sb="15" eb="17">
      <t>ジドウ</t>
    </rPh>
    <rPh sb="18" eb="20">
      <t>ヒョウジ</t>
    </rPh>
    <phoneticPr fontId="4"/>
  </si>
  <si>
    <t>弊社確認欄</t>
    <rPh sb="0" eb="2">
      <t>ヘイシャ</t>
    </rPh>
    <rPh sb="2" eb="5">
      <t>カクニンラン</t>
    </rPh>
    <phoneticPr fontId="4"/>
  </si>
  <si>
    <t>Wales maintains its recycling rate in the UK for over a decade</t>
  </si>
  <si>
    <t>Stereotypical bore: Why do we judge people as “boring”?</t>
  </si>
  <si>
    <t>Cranfield University professor believes green air travel is achievable</t>
  </si>
  <si>
    <t>UK stores recall chicken products over salmonella fears</t>
  </si>
  <si>
    <t>The Maldives’ floating city starts to take shape</t>
  </si>
  <si>
    <t>Techniques to help you fall back asleep</t>
  </si>
  <si>
    <t>Pets, children’s best friends</t>
  </si>
  <si>
    <t>Don’t hide your stress! Here’s why</t>
  </si>
  <si>
    <t>The country that is “seven years behind” the world</t>
  </si>
  <si>
    <t>Could contact lenses be the next generation of computer screens?</t>
  </si>
  <si>
    <t>Singapore uses rooftop farms to increase food production</t>
  </si>
  <si>
    <t>Rangers to use AI to help protect India’s tigers</t>
  </si>
  <si>
    <t>Scientists in Plymouth identify plastics using computers</t>
  </si>
  <si>
    <t>People to consider switching to EVs</t>
  </si>
  <si>
    <t>Thousands of fish found dead on the River Oder</t>
  </si>
  <si>
    <t>Switzerland’s melting glaciers affect Europe’s water supply</t>
  </si>
  <si>
    <t>California to prohibit the sale of all petrol automobiles in 2035</t>
  </si>
  <si>
    <t>Study says using renewable energy might result in trillion-dollar savings</t>
  </si>
  <si>
    <t>China, Europe, Africa, and the US experience worst drought</t>
  </si>
  <si>
    <t>City that prioritizes healthy living pedestrians</t>
  </si>
  <si>
    <t>The Door to Hell</t>
  </si>
  <si>
    <t>Children who live in their parents’ shadows</t>
  </si>
  <si>
    <t>More than half of the palm trees in the world are endangered</t>
  </si>
  <si>
    <t>Finland wants to change the way that clothing is made</t>
  </si>
  <si>
    <t>Australia sees a “big shift” in reducing plastic wastes</t>
  </si>
  <si>
    <t>Scientists in Plymouth identify plastics using computer</t>
  </si>
  <si>
    <t>学年</t>
    <rPh sb="0" eb="2">
      <t>ガクネン</t>
    </rPh>
    <phoneticPr fontId="4"/>
  </si>
  <si>
    <t>イスラム教犠牲祭　Eidul Adha</t>
  </si>
  <si>
    <t>選挙　Election</t>
  </si>
  <si>
    <t>祝日名 ※2025年3月28日時点
（フィリピンでは祝日が急に追加、削除される可能性があります）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</si>
</sst>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/mm/dd\(aaa\)"/>
    <numFmt numFmtId="177" formatCode="aaa"/>
    <numFmt numFmtId="178" formatCode="m&quot;月&quot;d&quot;日&quot;\(aaa\)"/>
  </numFmts>
  <fonts count="25">
    <font>
      <sz val="10"/>
      <color rgb="FF000000"/>
      <name val="Arial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color rgb="FF000000"/>
      <name val="游ゴシック"/>
      <family val="3"/>
      <charset val="128"/>
      <scheme val="minor"/>
    </font>
    <font>
      <b/>
      <sz val="11"/>
      <name val="游ゴシック"/>
      <family val="3"/>
      <charset val="128"/>
      <scheme val="minor"/>
    </font>
    <font>
      <b/>
      <sz val="10"/>
      <color rgb="FF000000"/>
      <name val="游ゴシック"/>
      <family val="3"/>
      <charset val="128"/>
      <scheme val="minor"/>
    </font>
    <font>
      <sz val="6"/>
      <name val="MS Gothic"/>
      <family val="3"/>
      <charset val="128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rgb="FF000000"/>
      <name val="ＭＳ Ｐゴシック"/>
      <family val="3"/>
      <charset val="128"/>
    </font>
    <font>
      <b/>
      <sz val="11"/>
      <color theme="1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0"/>
      <name val="游ゴシック"/>
      <family val="3"/>
      <charset val="128"/>
      <scheme val="minor"/>
    </font>
    <font>
      <sz val="16"/>
      <color theme="1"/>
      <name val="游ゴシック"/>
      <family val="2"/>
      <charset val="128"/>
      <scheme val="minor"/>
    </font>
    <font>
      <sz val="16"/>
      <color theme="1"/>
      <name val="游ゴシック"/>
      <family val="3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11"/>
      <color theme="5" tint="0.79998168889431442"/>
      <name val="游ゴシック"/>
      <family val="3"/>
      <charset val="128"/>
      <scheme val="minor"/>
    </font>
    <font>
      <b/>
      <sz val="16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1" tint="0.249977111117893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/>
      <bottom style="double">
        <color indexed="64"/>
      </bottom>
      <diagonal/>
    </border>
    <border>
      <left style="hair">
        <color indexed="64"/>
      </left>
      <right style="hair">
        <color indexed="64"/>
      </right>
      <top/>
      <bottom style="double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5">
    <xf numFmtId="0" fontId="0" fillId="0" borderId="0"/>
    <xf numFmtId="0" fontId="3" fillId="0" borderId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0"/>
    <xf numFmtId="0" fontId="2" fillId="0" borderId="0">
      <alignment vertical="center"/>
    </xf>
  </cellStyleXfs>
  <cellXfs count="72">
    <xf numFmtId="0" fontId="0" fillId="0" borderId="0" xfId="0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31" fontId="5" fillId="0" borderId="1" xfId="0" applyNumberFormat="1" applyFont="1" applyBorder="1" applyAlignment="1">
      <alignment horizontal="center"/>
    </xf>
    <xf numFmtId="177" fontId="5" fillId="0" borderId="1" xfId="0" applyNumberFormat="1" applyFont="1" applyBorder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177" fontId="5" fillId="0" borderId="3" xfId="0" applyNumberFormat="1" applyFont="1" applyBorder="1" applyAlignment="1">
      <alignment horizontal="center"/>
    </xf>
    <xf numFmtId="31" fontId="5" fillId="0" borderId="4" xfId="0" applyNumberFormat="1" applyFont="1" applyBorder="1" applyAlignment="1">
      <alignment horizontal="center"/>
    </xf>
    <xf numFmtId="177" fontId="5" fillId="0" borderId="4" xfId="0" applyNumberFormat="1" applyFont="1" applyBorder="1" applyAlignment="1">
      <alignment horizontal="center"/>
    </xf>
    <xf numFmtId="0" fontId="10" fillId="0" borderId="0" xfId="0" applyFont="1"/>
    <xf numFmtId="0" fontId="11" fillId="0" borderId="0" xfId="0" applyFont="1"/>
    <xf numFmtId="0" fontId="3" fillId="0" borderId="0" xfId="1">
      <alignment vertical="center"/>
    </xf>
    <xf numFmtId="0" fontId="3" fillId="0" borderId="5" xfId="1" applyBorder="1">
      <alignment vertical="center"/>
    </xf>
    <xf numFmtId="0" fontId="12" fillId="0" borderId="0" xfId="1" applyFont="1" applyAlignment="1">
      <alignment horizontal="center" vertical="center"/>
    </xf>
    <xf numFmtId="0" fontId="17" fillId="0" borderId="0" xfId="1" applyFont="1">
      <alignment vertical="center"/>
    </xf>
    <xf numFmtId="178" fontId="5" fillId="0" borderId="4" xfId="0" applyNumberFormat="1" applyFont="1" applyBorder="1" applyAlignment="1">
      <alignment horizontal="center"/>
    </xf>
    <xf numFmtId="31" fontId="5" fillId="0" borderId="7" xfId="0" applyNumberFormat="1" applyFont="1" applyBorder="1" applyAlignment="1">
      <alignment horizontal="center"/>
    </xf>
    <xf numFmtId="177" fontId="5" fillId="0" borderId="7" xfId="0" applyNumberFormat="1" applyFont="1" applyBorder="1" applyAlignment="1">
      <alignment horizontal="center"/>
    </xf>
    <xf numFmtId="31" fontId="5" fillId="0" borderId="8" xfId="0" applyNumberFormat="1" applyFont="1" applyBorder="1" applyAlignment="1">
      <alignment horizontal="center"/>
    </xf>
    <xf numFmtId="0" fontId="5" fillId="5" borderId="0" xfId="3" applyFont="1" applyFill="1"/>
    <xf numFmtId="14" fontId="5" fillId="5" borderId="0" xfId="3" applyNumberFormat="1" applyFont="1" applyFill="1"/>
    <xf numFmtId="0" fontId="5" fillId="5" borderId="0" xfId="3" applyFont="1" applyFill="1" applyAlignment="1">
      <alignment wrapText="1"/>
    </xf>
    <xf numFmtId="0" fontId="5" fillId="0" borderId="0" xfId="3" applyFont="1" applyAlignment="1">
      <alignment vertical="center"/>
    </xf>
    <xf numFmtId="0" fontId="5" fillId="0" borderId="0" xfId="3" applyFont="1"/>
    <xf numFmtId="0" fontId="5" fillId="0" borderId="1" xfId="3" applyFont="1" applyBorder="1"/>
    <xf numFmtId="176" fontId="5" fillId="0" borderId="1" xfId="3" applyNumberFormat="1" applyFont="1" applyBorder="1"/>
    <xf numFmtId="0" fontId="5" fillId="0" borderId="1" xfId="3" applyFont="1" applyBorder="1" applyAlignment="1">
      <alignment wrapText="1"/>
    </xf>
    <xf numFmtId="0" fontId="5" fillId="0" borderId="0" xfId="3" applyFont="1" applyAlignment="1">
      <alignment wrapText="1"/>
    </xf>
    <xf numFmtId="0" fontId="5" fillId="0" borderId="1" xfId="3" applyFont="1" applyBorder="1" applyAlignment="1">
      <alignment vertical="center"/>
    </xf>
    <xf numFmtId="14" fontId="5" fillId="0" borderId="0" xfId="3" applyNumberFormat="1" applyFont="1"/>
    <xf numFmtId="31" fontId="5" fillId="0" borderId="9" xfId="0" applyNumberFormat="1" applyFont="1" applyBorder="1" applyAlignment="1">
      <alignment horizontal="center"/>
    </xf>
    <xf numFmtId="0" fontId="0" fillId="0" borderId="8" xfId="0" applyBorder="1"/>
    <xf numFmtId="177" fontId="5" fillId="0" borderId="10" xfId="0" applyNumberFormat="1" applyFont="1" applyBorder="1" applyAlignment="1">
      <alignment horizontal="center"/>
    </xf>
    <xf numFmtId="0" fontId="0" fillId="0" borderId="11" xfId="0" applyBorder="1"/>
    <xf numFmtId="0" fontId="23" fillId="10" borderId="0" xfId="1" applyFont="1" applyFill="1">
      <alignment vertical="center"/>
    </xf>
    <xf numFmtId="0" fontId="23" fillId="0" borderId="0" xfId="1" applyFont="1">
      <alignment vertical="center"/>
    </xf>
    <xf numFmtId="0" fontId="23" fillId="0" borderId="0" xfId="1" applyFont="1" applyAlignment="1">
      <alignment vertical="center" wrapText="1"/>
    </xf>
    <xf numFmtId="0" fontId="14" fillId="0" borderId="0" xfId="1" applyFont="1">
      <alignment vertical="center"/>
    </xf>
    <xf numFmtId="0" fontId="3" fillId="0" borderId="0" xfId="1" applyAlignment="1" applyProtection="1">
      <alignment horizontal="center" vertical="center"/>
      <protection locked="0"/>
    </xf>
    <xf numFmtId="0" fontId="3" fillId="0" borderId="5" xfId="1" applyBorder="1" applyAlignment="1" applyProtection="1">
      <alignment horizontal="center" vertical="center"/>
      <protection locked="0"/>
    </xf>
    <xf numFmtId="0" fontId="3" fillId="0" borderId="17" xfId="1" applyBorder="1" applyAlignment="1" applyProtection="1">
      <alignment horizontal="center" vertical="center"/>
      <protection locked="0"/>
    </xf>
    <xf numFmtId="0" fontId="3" fillId="0" borderId="5" xfId="1" applyBorder="1" applyAlignment="1">
      <alignment horizontal="center" vertical="center"/>
    </xf>
    <xf numFmtId="0" fontId="6" fillId="7" borderId="14" xfId="1" applyFont="1" applyFill="1" applyBorder="1" applyAlignment="1">
      <alignment horizontal="center" vertical="center" wrapText="1" shrinkToFit="1"/>
    </xf>
    <xf numFmtId="0" fontId="6" fillId="7" borderId="12" xfId="1" applyFont="1" applyFill="1" applyBorder="1" applyAlignment="1">
      <alignment horizontal="center" vertical="center"/>
    </xf>
    <xf numFmtId="0" fontId="16" fillId="11" borderId="14" xfId="1" applyFont="1" applyFill="1" applyBorder="1" applyAlignment="1">
      <alignment horizontal="center" vertical="center"/>
    </xf>
    <xf numFmtId="0" fontId="16" fillId="11" borderId="12" xfId="1" applyFont="1" applyFill="1" applyBorder="1" applyAlignment="1">
      <alignment horizontal="center" vertical="center"/>
    </xf>
    <xf numFmtId="0" fontId="3" fillId="8" borderId="16" xfId="1" applyFill="1" applyBorder="1">
      <alignment vertical="center"/>
    </xf>
    <xf numFmtId="0" fontId="3" fillId="0" borderId="16" xfId="1" applyBorder="1">
      <alignment vertical="center"/>
    </xf>
    <xf numFmtId="0" fontId="3" fillId="0" borderId="16" xfId="1" applyBorder="1" applyAlignment="1">
      <alignment horizontal="center" vertical="center"/>
    </xf>
    <xf numFmtId="0" fontId="16" fillId="6" borderId="13" xfId="1" applyFont="1" applyFill="1" applyBorder="1" applyAlignment="1" applyProtection="1">
      <alignment horizontal="center" vertical="center"/>
      <protection locked="0"/>
    </xf>
    <xf numFmtId="0" fontId="16" fillId="6" borderId="13" xfId="1" applyFont="1" applyFill="1" applyBorder="1" applyAlignment="1" applyProtection="1">
      <alignment horizontal="center" vertical="center" wrapText="1"/>
      <protection locked="0"/>
    </xf>
    <xf numFmtId="0" fontId="16" fillId="6" borderId="15" xfId="1" applyFont="1" applyFill="1" applyBorder="1" applyAlignment="1" applyProtection="1">
      <alignment horizontal="center" vertical="center" wrapText="1"/>
      <protection locked="0"/>
    </xf>
    <xf numFmtId="0" fontId="16" fillId="6" borderId="12" xfId="1" applyFont="1" applyFill="1" applyBorder="1" applyAlignment="1" applyProtection="1">
      <alignment horizontal="center" vertical="center"/>
      <protection locked="0"/>
    </xf>
    <xf numFmtId="0" fontId="20" fillId="9" borderId="18" xfId="1" applyFont="1" applyFill="1" applyBorder="1" applyAlignment="1" applyProtection="1">
      <alignment horizontal="center" vertical="center"/>
      <protection locked="0"/>
    </xf>
    <xf numFmtId="0" fontId="21" fillId="9" borderId="19" xfId="1" applyFont="1" applyFill="1" applyBorder="1" applyAlignment="1" applyProtection="1">
      <alignment horizontal="left" vertical="top"/>
      <protection locked="0"/>
    </xf>
    <xf numFmtId="0" fontId="14" fillId="9" borderId="6" xfId="1" applyFont="1" applyFill="1" applyBorder="1" applyAlignment="1" applyProtection="1">
      <alignment horizontal="center" vertical="center"/>
      <protection locked="0"/>
    </xf>
    <xf numFmtId="0" fontId="14" fillId="9" borderId="19" xfId="1" applyFont="1" applyFill="1" applyBorder="1" applyAlignment="1" applyProtection="1">
      <alignment horizontal="left" vertical="top"/>
      <protection locked="0"/>
    </xf>
    <xf numFmtId="0" fontId="14" fillId="9" borderId="20" xfId="1" applyFont="1" applyFill="1" applyBorder="1" applyAlignment="1" applyProtection="1">
      <alignment horizontal="left" vertical="top"/>
      <protection locked="0"/>
    </xf>
    <xf numFmtId="0" fontId="20" fillId="9" borderId="21" xfId="1" applyFont="1" applyFill="1" applyBorder="1" applyAlignment="1" applyProtection="1">
      <alignment horizontal="center" vertical="center"/>
      <protection locked="0"/>
    </xf>
    <xf numFmtId="0" fontId="3" fillId="9" borderId="0" xfId="1" applyFill="1" applyAlignment="1" applyProtection="1">
      <alignment horizontal="center" vertical="center"/>
      <protection locked="0"/>
    </xf>
    <xf numFmtId="0" fontId="22" fillId="0" borderId="0" xfId="1" applyFont="1" applyAlignment="1">
      <alignment horizontal="center" vertical="center" wrapText="1"/>
    </xf>
    <xf numFmtId="0" fontId="22" fillId="0" borderId="5" xfId="1" applyFont="1" applyBorder="1" applyAlignment="1">
      <alignment horizontal="center" vertical="center" wrapText="1"/>
    </xf>
    <xf numFmtId="0" fontId="18" fillId="0" borderId="0" xfId="1" applyFont="1" applyAlignment="1" applyProtection="1">
      <alignment horizontal="center" vertical="center" wrapText="1"/>
      <protection locked="0"/>
    </xf>
    <xf numFmtId="0" fontId="18" fillId="0" borderId="5" xfId="1" applyFont="1" applyBorder="1" applyAlignment="1" applyProtection="1">
      <alignment horizontal="center" vertical="center" wrapText="1"/>
      <protection locked="0"/>
    </xf>
    <xf numFmtId="0" fontId="14" fillId="0" borderId="0" xfId="1" applyFont="1" applyAlignment="1">
      <alignment horizontal="center" vertical="center" wrapText="1"/>
    </xf>
    <xf numFmtId="0" fontId="3" fillId="0" borderId="5" xfId="1" applyBorder="1" applyAlignment="1">
      <alignment horizontal="center" vertical="center"/>
    </xf>
    <xf numFmtId="0" fontId="19" fillId="0" borderId="2" xfId="1" applyFont="1" applyBorder="1" applyAlignment="1">
      <alignment horizontal="center" vertical="center"/>
    </xf>
    <xf numFmtId="0" fontId="19" fillId="0" borderId="0" xfId="1" applyFont="1" applyAlignment="1">
      <alignment horizontal="center" vertical="center"/>
    </xf>
    <xf numFmtId="0" fontId="19" fillId="0" borderId="5" xfId="1" applyFont="1" applyBorder="1" applyAlignment="1">
      <alignment horizontal="center" vertical="center"/>
    </xf>
  </cellXfs>
  <cellStyles count="5">
    <cellStyle name="ハイパーリンク 2" xfId="2" xr:uid="{8707D18D-7BC1-49BA-B819-697BDAF3E0B5}"/>
    <cellStyle name="標準" xfId="0" builtinId="0"/>
    <cellStyle name="標準 2" xfId="1" xr:uid="{28143411-3F12-4FE3-80D4-94C7ACCBEB00}"/>
    <cellStyle name="標準 2 2" xfId="4" xr:uid="{B1F795E6-5E4B-4960-A45D-F91DDA51BCA9}"/>
    <cellStyle name="標準 3" xfId="3" xr:uid="{0C035622-ED2A-4B17-8E1E-C6974B3A2D49}"/>
  </cellStyles>
  <dxfs count="9"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5" tint="0.59996337778862885"/>
        </patternFill>
      </fill>
    </dxf>
    <dxf>
      <fill>
        <patternFill>
          <bgColor theme="0"/>
        </patternFill>
      </fill>
    </dxf>
    <dxf>
      <fill>
        <patternFill>
          <bgColor theme="7" tint="0.59996337778862885"/>
        </patternFill>
      </fill>
    </dxf>
    <dxf>
      <fill>
        <patternFill>
          <bgColor theme="7" tint="0.59996337778862885"/>
        </patternFill>
      </fill>
    </dxf>
    <dxf>
      <fill>
        <patternFill>
          <bgColor theme="9" tint="0.59996337778862885"/>
        </patternFill>
      </fill>
    </dxf>
    <dxf>
      <fill>
        <patternFill>
          <bgColor theme="0" tint="-0.14996795556505021"/>
        </patternFill>
      </fill>
    </dxf>
  </dxfs>
  <tableStyles count="0" defaultTableStyle="TableStyleMedium2" defaultPivotStyle="PivotStyleLight16"/>
  <colors>
    <mruColors>
      <color rgb="FFFFC7CE"/>
      <color rgb="FF9C0006"/>
      <color rgb="FFFFE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eetMetadata" Target="metadata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2.xml"/><Relationship Id="rId5" Type="http://schemas.openxmlformats.org/officeDocument/2006/relationships/theme" Target="theme/theme1.xml"/><Relationship Id="rId10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trlProps/ctrlProp1.xml><?xml version="1.0" encoding="utf-8"?>
<formControlPr xmlns="http://schemas.microsoft.com/office/spreadsheetml/2009/9/main" objectType="CheckBox" fmlaLink="$L$2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123825</xdr:colOff>
      <xdr:row>6</xdr:row>
      <xdr:rowOff>120651</xdr:rowOff>
    </xdr:from>
    <xdr:to>
      <xdr:col>6</xdr:col>
      <xdr:colOff>2959100</xdr:colOff>
      <xdr:row>25</xdr:row>
      <xdr:rowOff>76201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320FA211-1E7A-454E-9199-51C5085B1F2E}"/>
            </a:ext>
          </a:extLst>
        </xdr:cNvPr>
        <xdr:cNvSpPr txBox="1"/>
      </xdr:nvSpPr>
      <xdr:spPr>
        <a:xfrm>
          <a:off x="8715375" y="2178051"/>
          <a:ext cx="6321425" cy="42989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20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ご記入の際、ご確認ください。</a:t>
          </a:r>
          <a:endParaRPr kumimoji="1" lang="en-US" altLang="ja-JP" sz="120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100" b="1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＜提出ルール＞</a:t>
          </a:r>
          <a:endParaRPr kumimoji="1" lang="en-US" altLang="ja-JP" sz="105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初回レッスンご希望日の</a:t>
          </a:r>
          <a:r>
            <a:rPr kumimoji="1" lang="en-US" altLang="ja-JP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15</a:t>
          </a:r>
          <a:r>
            <a:rPr kumimoji="1" lang="ja-JP" altLang="ja-JP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日前</a:t>
          </a:r>
          <a:r>
            <a:rPr kumimoji="1" lang="en-US" altLang="ja-JP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(</a:t>
          </a:r>
          <a:r>
            <a:rPr kumimoji="1" lang="ja-JP" altLang="ja-JP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土日、及び日本とフィリピン祝日</a:t>
          </a:r>
          <a:r>
            <a:rPr kumimoji="1" lang="ja-JP" altLang="en-US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、</a:t>
          </a:r>
          <a:r>
            <a:rPr lang="ja-JP" altLang="ja-JP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弊社休業日を除く</a:t>
          </a:r>
          <a:r>
            <a:rPr kumimoji="1" lang="en-US" altLang="ja-JP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)</a:t>
          </a:r>
          <a:r>
            <a:rPr kumimoji="1" lang="ja-JP" altLang="ja-JP" sz="1050" b="1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までに</a:t>
          </a:r>
          <a:r>
            <a:rPr kumimoji="1" lang="ja-JP" altLang="ja-JP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、</a:t>
          </a:r>
          <a:endParaRPr kumimoji="0" lang="ja-JP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ご記入いただき、</a:t>
          </a:r>
          <a:r>
            <a:rPr kumimoji="1" lang="ja-JP" altLang="ja-JP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弊社営業担当へご送付ください。</a:t>
          </a:r>
          <a:endParaRPr kumimoji="0" lang="ja-JP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1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＜ご記入手順＞</a:t>
          </a:r>
          <a:endParaRPr kumimoji="1" lang="en-US" altLang="ja-JP" sz="1050" b="1" i="0" u="none" strike="noStrike" kern="0" cap="none" spc="0" normalizeH="0" baseline="0" noProof="0">
            <a:ln>
              <a:noFill/>
            </a:ln>
            <a:solidFill>
              <a:srgbClr val="FF0000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</a:t>
          </a:r>
          <a:r>
            <a:rPr kumimoji="1" lang="en-US" altLang="ja-JP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1.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</a:t>
          </a:r>
          <a:r>
            <a:rPr kumimoji="1" lang="en-US" altLang="ja-JP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B</a:t>
          </a:r>
          <a:r>
            <a:rPr kumimoji="1" lang="ja-JP" altLang="en-US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～</a:t>
          </a:r>
          <a:r>
            <a:rPr kumimoji="1" lang="en-US" altLang="ja-JP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D</a:t>
          </a:r>
          <a:r>
            <a:rPr kumimoji="1" lang="ja-JP" altLang="en-US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列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にご受講される生徒様のクラスとお名前をご記入ください。</a:t>
          </a: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</a:t>
          </a:r>
          <a:r>
            <a:rPr kumimoji="1" lang="en-US" altLang="ja-JP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※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ご入力例のように、</a:t>
          </a:r>
          <a:r>
            <a:rPr kumimoji="1" lang="ja-JP" altLang="en-US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出席番号の登録をご希望の場合は</a:t>
          </a:r>
          <a:r>
            <a:rPr kumimoji="1" lang="en-US" altLang="ja-JP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C</a:t>
          </a:r>
          <a:r>
            <a:rPr kumimoji="1" lang="ja-JP" altLang="en-US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列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へ出席番号をご記入ください。</a:t>
          </a: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　　ご記入いただいた氏名は</a:t>
          </a:r>
          <a:r>
            <a:rPr kumimoji="1" lang="ja-JP" altLang="en-US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生徒様のマイページ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ならびに</a:t>
          </a:r>
          <a:r>
            <a:rPr kumimoji="1" lang="ja-JP" altLang="en-US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先生用管理画面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に表示されます。</a:t>
          </a: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</a:t>
          </a:r>
          <a:r>
            <a:rPr kumimoji="1" lang="en-US" altLang="ja-JP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2.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</a:t>
          </a:r>
          <a:r>
            <a:rPr kumimoji="1" lang="en-US" altLang="ja-JP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H</a:t>
          </a:r>
          <a:r>
            <a:rPr kumimoji="1" lang="ja-JP" altLang="en-US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列に自動表示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されるクラス名が、間違いないかご確認ください。</a:t>
          </a: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</a:t>
          </a:r>
          <a:r>
            <a:rPr kumimoji="1" lang="en-US" altLang="ja-JP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3.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</a:t>
          </a:r>
          <a:r>
            <a:rPr kumimoji="1" lang="en-US" altLang="ja-JP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I</a:t>
          </a:r>
          <a:r>
            <a:rPr kumimoji="1" lang="ja-JP" altLang="en-US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列に自動表示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される各クラスの生徒様の合計数が、間違いないかご確認ください。</a:t>
          </a: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</a:t>
          </a:r>
          <a:r>
            <a:rPr kumimoji="1" lang="en-US" altLang="ja-JP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4.</a:t>
          </a:r>
          <a:r>
            <a:rPr kumimoji="1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　</a:t>
          </a: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年度途中からの留学などが確定している場合は、</a:t>
          </a:r>
          <a:r>
            <a:rPr kumimoji="0" lang="en-US" altLang="ja-JP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E</a:t>
          </a:r>
          <a:r>
            <a:rPr kumimoji="0" lang="ja-JP" altLang="en-US" sz="1050" b="1" i="0" u="sng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列</a:t>
          </a:r>
          <a:r>
            <a:rPr kumimoji="0" lang="ja-JP" altLang="en-US" sz="1050" b="0" i="0" u="none" strike="noStrike" kern="0" cap="none" spc="0" normalizeH="0" baseline="0" noProof="0">
              <a:ln>
                <a:noFill/>
              </a:ln>
              <a:solidFill>
                <a:prstClr val="black"/>
              </a:solidFill>
              <a:effectLst/>
              <a:uLnTx/>
              <a:uFillTx/>
              <a:latin typeface="游ゴシック" panose="020B0400000000000000" pitchFamily="50" charset="-128"/>
              <a:ea typeface="+mn-ea"/>
              <a:cs typeface="+mn-cs"/>
            </a:rPr>
            <a:t>の「備考」に記載をお願いいたします。</a:t>
          </a:r>
          <a:endParaRPr kumimoji="0" lang="en-US" altLang="ja-JP" sz="1050" b="0" i="0" u="none" strike="noStrike" kern="0" cap="none" spc="0" normalizeH="0" baseline="0" noProof="0">
            <a:ln>
              <a:noFill/>
            </a:ln>
            <a:solidFill>
              <a:prstClr val="black"/>
            </a:solidFill>
            <a:effectLst/>
            <a:uLnTx/>
            <a:uFillTx/>
            <a:latin typeface="游ゴシック" panose="020B0400000000000000" pitchFamily="50" charset="-128"/>
            <a:ea typeface="+mn-ea"/>
            <a:cs typeface="+mn-cs"/>
          </a:endParaRPr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114300</xdr:colOff>
          <xdr:row>1</xdr:row>
          <xdr:rowOff>104775</xdr:rowOff>
        </xdr:from>
        <xdr:to>
          <xdr:col>11</xdr:col>
          <xdr:colOff>466725</xdr:colOff>
          <xdr:row>1</xdr:row>
          <xdr:rowOff>342900</xdr:rowOff>
        </xdr:to>
        <xdr:sp macro="" textlink="">
          <xdr:nvSpPr>
            <xdr:cNvPr id="7169" name="Check Box 1" hidden="1">
              <a:extLst>
                <a:ext uri="{63B3BB69-23CF-44E3-9099-C40C66FF867C}">
                  <a14:compatExt spid="_x0000_s7169"/>
                </a:ext>
                <a:ext uri="{FF2B5EF4-FFF2-40B4-BE49-F238E27FC236}">
                  <a16:creationId xmlns:a16="http://schemas.microsoft.com/office/drawing/2014/main" id="{00000000-0008-0000-0000-000001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114300</xdr:colOff>
          <xdr:row>1</xdr:row>
          <xdr:rowOff>104775</xdr:rowOff>
        </xdr:from>
        <xdr:to>
          <xdr:col>14</xdr:col>
          <xdr:colOff>9525</xdr:colOff>
          <xdr:row>1</xdr:row>
          <xdr:rowOff>342900</xdr:rowOff>
        </xdr:to>
        <xdr:sp macro="" textlink="">
          <xdr:nvSpPr>
            <xdr:cNvPr id="7170" name="Check Box 2" hidden="1">
              <a:extLst>
                <a:ext uri="{63B3BB69-23CF-44E3-9099-C40C66FF867C}">
                  <a14:compatExt spid="_x0000_s7170"/>
                </a:ext>
                <a:ext uri="{FF2B5EF4-FFF2-40B4-BE49-F238E27FC236}">
                  <a16:creationId xmlns:a16="http://schemas.microsoft.com/office/drawing/2014/main" id="{00000000-0008-0000-0000-000002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114300</xdr:colOff>
          <xdr:row>1</xdr:row>
          <xdr:rowOff>104775</xdr:rowOff>
        </xdr:from>
        <xdr:to>
          <xdr:col>16</xdr:col>
          <xdr:colOff>38100</xdr:colOff>
          <xdr:row>1</xdr:row>
          <xdr:rowOff>342900</xdr:rowOff>
        </xdr:to>
        <xdr:sp macro="" textlink="">
          <xdr:nvSpPr>
            <xdr:cNvPr id="7171" name="Check Box 3" hidden="1">
              <a:extLst>
                <a:ext uri="{63B3BB69-23CF-44E3-9099-C40C66FF867C}">
                  <a14:compatExt spid="_x0000_s7171"/>
                </a:ext>
                <a:ext uri="{FF2B5EF4-FFF2-40B4-BE49-F238E27FC236}">
                  <a16:creationId xmlns:a16="http://schemas.microsoft.com/office/drawing/2014/main" id="{00000000-0008-0000-0000-0000031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FA6781-55E7-411D-9F51-514621A8E418}">
  <dimension ref="A1:P100"/>
  <sheetViews>
    <sheetView tabSelected="1" workbookViewId="0">
      <pane ySplit="2" topLeftCell="A3" activePane="bottomLeft" state="frozen"/>
      <selection activeCell="F1" sqref="F1"/>
      <selection pane="bottomLeft" sqref="A1:E1"/>
    </sheetView>
  </sheetViews>
  <sheetFormatPr defaultColWidth="9.140625" defaultRowHeight="18.75"/>
  <cols>
    <col min="1" max="1" width="9.85546875" style="43" customWidth="1"/>
    <col min="2" max="2" width="27.140625" style="43" customWidth="1"/>
    <col min="3" max="3" width="19.5703125" style="41" customWidth="1"/>
    <col min="4" max="4" width="25.85546875" style="43" customWidth="1"/>
    <col min="5" max="5" width="40.5703125" style="42" customWidth="1"/>
    <col min="6" max="6" width="49.85546875" style="51" customWidth="1"/>
    <col min="7" max="7" width="44.42578125" style="44" customWidth="1"/>
    <col min="8" max="8" width="24.85546875" style="50" customWidth="1"/>
    <col min="9" max="9" width="18.5703125" style="15" customWidth="1"/>
    <col min="10" max="10" width="17.7109375" style="41" customWidth="1"/>
    <col min="11" max="11" width="13.28515625" style="14" customWidth="1"/>
    <col min="12" max="12" width="7" style="14" customWidth="1"/>
    <col min="13" max="13" width="12.7109375" style="14" customWidth="1"/>
    <col min="14" max="14" width="6.42578125" style="14" customWidth="1"/>
    <col min="15" max="15" width="11.85546875" style="14" customWidth="1"/>
    <col min="16" max="16" width="6" style="14" customWidth="1"/>
    <col min="17" max="16384" width="9.140625" style="14"/>
  </cols>
  <sheetData>
    <row r="1" spans="1:16" s="17" customFormat="1" ht="52.5" customHeight="1">
      <c r="A1" s="65" t="s">
        <v>759</v>
      </c>
      <c r="B1" s="65"/>
      <c r="C1" s="65"/>
      <c r="D1" s="65"/>
      <c r="E1" s="66"/>
      <c r="F1" s="63" t="s">
        <v>758</v>
      </c>
      <c r="G1" s="64"/>
      <c r="H1" s="67" t="s">
        <v>767</v>
      </c>
      <c r="I1" s="68"/>
      <c r="J1" s="69" t="s">
        <v>768</v>
      </c>
      <c r="K1" s="70"/>
      <c r="L1" s="70"/>
      <c r="M1" s="70"/>
      <c r="N1" s="70"/>
      <c r="O1" s="70"/>
      <c r="P1" s="71"/>
    </row>
    <row r="2" spans="1:16" s="16" customFormat="1" ht="36.75" thickBot="1">
      <c r="A2" s="52" t="s">
        <v>0</v>
      </c>
      <c r="B2" s="52" t="s">
        <v>39</v>
      </c>
      <c r="C2" s="53" t="s">
        <v>764</v>
      </c>
      <c r="D2" s="54" t="s">
        <v>763</v>
      </c>
      <c r="E2" s="55" t="s">
        <v>38</v>
      </c>
      <c r="F2" s="45" t="s">
        <v>41</v>
      </c>
      <c r="G2" s="46" t="s">
        <v>40</v>
      </c>
      <c r="H2" s="47" t="s">
        <v>37</v>
      </c>
      <c r="I2" s="48" t="s">
        <v>766</v>
      </c>
      <c r="J2" s="56" t="s">
        <v>795</v>
      </c>
      <c r="K2" s="61" t="s">
        <v>169</v>
      </c>
      <c r="L2" s="57" t="b">
        <v>0</v>
      </c>
      <c r="M2" s="58" t="s">
        <v>168</v>
      </c>
      <c r="N2" s="59"/>
      <c r="O2" s="58" t="s">
        <v>1</v>
      </c>
      <c r="P2" s="60"/>
    </row>
    <row r="3" spans="1:16" ht="19.5" thickTop="1">
      <c r="A3" s="43" t="s">
        <v>760</v>
      </c>
      <c r="B3" s="43" t="s">
        <v>761</v>
      </c>
      <c r="C3" s="41">
        <v>1</v>
      </c>
      <c r="D3" s="43" t="s">
        <v>250</v>
      </c>
      <c r="H3" s="49" t="str">
        <f>B3</f>
        <v>特進1年1組</v>
      </c>
      <c r="I3" s="15">
        <f t="shared" ref="I3:I34" si="0">IF(H3="","",COUNTIF(B:B,H3))</f>
        <v>2</v>
      </c>
      <c r="J3" s="62"/>
      <c r="L3" s="14" cm="1">
        <f t="array" ref="L3">_xlfn.UNIQUE($J$3:$J$100)</f>
        <v>0</v>
      </c>
      <c r="M3" s="14" t="str" cm="1">
        <f t="array" ref="M3">IF(L3="","",_xlfn.TEXTJOIN(",",TRUE,IF(J3:J100=L3,H3:H100,"")))</f>
        <v>特進1年1組,特進1年2組</v>
      </c>
    </row>
    <row r="4" spans="1:16">
      <c r="A4" s="43" t="s">
        <v>253</v>
      </c>
      <c r="B4" s="43" t="s">
        <v>761</v>
      </c>
      <c r="C4" s="41" t="s">
        <v>765</v>
      </c>
      <c r="D4" s="43" t="s">
        <v>251</v>
      </c>
      <c r="H4" s="49" t="str">
        <f t="array" ref="H4">IF(_xlfn.IFNA(INDEX($B$3:$B$5000,MATCH(0,COUNTIF(H$3:H3,"="&amp;$B$3:$B$5000),0)),"")=0,"",(_xlfn.IFNA(INDEX($B$3:$B$5000,MATCH(0,COUNTIF(H$3:H3,"="&amp;$B$3:$B$5000),0)),"")))</f>
        <v>特進1年2組</v>
      </c>
      <c r="I4" s="15">
        <f t="shared" si="0"/>
        <v>2</v>
      </c>
      <c r="J4" s="62"/>
      <c r="M4" s="14" t="str" cm="1">
        <f t="array" ref="M4">IF(L4="","",_xlfn.TEXTJOIN(",",TRUE,IF(J4:J101=L4,H4:H101,"")))</f>
        <v/>
      </c>
    </row>
    <row r="5" spans="1:16">
      <c r="A5" s="43" t="s">
        <v>253</v>
      </c>
      <c r="B5" s="43" t="s">
        <v>762</v>
      </c>
      <c r="C5" s="41" t="s">
        <v>251</v>
      </c>
      <c r="D5" s="43" t="s">
        <v>252</v>
      </c>
      <c r="H5" s="50" t="str">
        <f t="array" ref="H5">IF(_xlfn.IFNA(INDEX($B$3:$B$5000,MATCH(0,COUNTIF(H$3:H4,"="&amp;$B$3:$B$5000),0)),"")=0,"",(_xlfn.IFNA(INDEX($B$3:$B$5000,MATCH(0,COUNTIF(H$3:H4,"="&amp;$B$3:$B$5000),0)),"")))</f>
        <v/>
      </c>
      <c r="I5" s="15" t="str">
        <f t="shared" si="0"/>
        <v/>
      </c>
      <c r="J5" s="62"/>
      <c r="M5" s="14" t="str" cm="1">
        <f t="array" ref="M5">IF(L5="","",_xlfn.TEXTJOIN(",",TRUE,IF(J5:J102=L5,H5:H102,"")))</f>
        <v/>
      </c>
    </row>
    <row r="6" spans="1:16">
      <c r="A6" s="43" t="s">
        <v>253</v>
      </c>
      <c r="B6" s="43" t="s">
        <v>762</v>
      </c>
      <c r="C6" s="41" t="s">
        <v>251</v>
      </c>
      <c r="D6" s="43" t="s">
        <v>167</v>
      </c>
      <c r="H6" s="50" t="str">
        <f t="array" ref="H6">IF(_xlfn.IFNA(INDEX($B$3:$B$5000,MATCH(0,COUNTIF(H$3:H5,"="&amp;$B$3:$B$5000),0)),"")=0,"",(_xlfn.IFNA(INDEX($B$3:$B$5000,MATCH(0,COUNTIF(H$3:H5,"="&amp;$B$3:$B$5000),0)),"")))</f>
        <v/>
      </c>
      <c r="I6" s="15" t="str">
        <f t="shared" si="0"/>
        <v/>
      </c>
      <c r="J6" s="62"/>
      <c r="M6" s="14" t="str" cm="1">
        <f t="array" ref="M6">IF(L6="","",_xlfn.TEXTJOIN(",",TRUE,IF(J6:J103=L6,H6:H103,"")))</f>
        <v/>
      </c>
    </row>
    <row r="7" spans="1:16">
      <c r="H7" s="50" t="str">
        <f t="array" ref="H7">IF(_xlfn.IFNA(INDEX($B$3:$B$5000,MATCH(0,COUNTIF(H$3:H6,"="&amp;$B$3:$B$5000),0)),"")=0,"",(_xlfn.IFNA(INDEX($B$3:$B$5000,MATCH(0,COUNTIF(H$3:H6,"="&amp;$B$3:$B$5000),0)),"")))</f>
        <v/>
      </c>
      <c r="I7" s="15" t="str">
        <f t="shared" si="0"/>
        <v/>
      </c>
      <c r="J7" s="62"/>
      <c r="M7" s="14" t="str" cm="1">
        <f t="array" ref="M7">IF(L7="","",_xlfn.TEXTJOIN(",",TRUE,IF(J7:J104=L7,H7:H104,"")))</f>
        <v/>
      </c>
    </row>
    <row r="8" spans="1:16">
      <c r="H8" s="50" t="str">
        <f t="array" ref="H8">IF(_xlfn.IFNA(INDEX($B$3:$B$5000,MATCH(0,COUNTIF(H$3:H7,"="&amp;$B$3:$B$5000),0)),"")=0,"",(_xlfn.IFNA(INDEX($B$3:$B$5000,MATCH(0,COUNTIF(H$3:H7,"="&amp;$B$3:$B$5000),0)),"")))</f>
        <v/>
      </c>
      <c r="I8" s="15" t="str">
        <f t="shared" si="0"/>
        <v/>
      </c>
      <c r="J8" s="62"/>
      <c r="M8" s="14" t="str" cm="1">
        <f t="array" ref="M8">IF(L8="","",_xlfn.TEXTJOIN(",",TRUE,IF(J8:J105=L8,H8:H105,"")))</f>
        <v/>
      </c>
    </row>
    <row r="9" spans="1:16">
      <c r="H9" s="50" t="str">
        <f t="array" ref="H9">IF(_xlfn.IFNA(INDEX($B$3:$B$5000,MATCH(0,COUNTIF(H$3:H8,"="&amp;$B$3:$B$5000),0)),"")=0,"",(_xlfn.IFNA(INDEX($B$3:$B$5000,MATCH(0,COUNTIF(H$3:H8,"="&amp;$B$3:$B$5000),0)),"")))</f>
        <v/>
      </c>
      <c r="I9" s="15" t="str">
        <f>IF(H9="","",COUNTIF(B:B,H9))</f>
        <v/>
      </c>
      <c r="J9" s="62"/>
      <c r="M9" s="14" t="str" cm="1">
        <f t="array" ref="M9">IF(L9="","",_xlfn.TEXTJOIN(",",TRUE,IF(J9:J106=L9,H9:H106,"")))</f>
        <v/>
      </c>
    </row>
    <row r="10" spans="1:16">
      <c r="H10" s="50" t="str">
        <f t="array" ref="H10">IF(_xlfn.IFNA(INDEX($B$3:$B$5000,MATCH(0,COUNTIF(H$3:H9,"="&amp;$B$3:$B$5000),0)),"")=0,"",(_xlfn.IFNA(INDEX($B$3:$B$5000,MATCH(0,COUNTIF(H$3:H9,"="&amp;$B$3:$B$5000),0)),"")))</f>
        <v/>
      </c>
      <c r="I10" s="15" t="str">
        <f t="shared" si="0"/>
        <v/>
      </c>
      <c r="J10" s="62"/>
      <c r="M10" s="14" t="str" cm="1">
        <f t="array" ref="M10">IF(L10="","",_xlfn.TEXTJOIN(",",TRUE,IF(J10:J107=L10,H10:H107,"")))</f>
        <v/>
      </c>
    </row>
    <row r="11" spans="1:16">
      <c r="H11" s="50" t="str">
        <f t="array" ref="H11">IF(_xlfn.IFNA(INDEX($B$3:$B$5000,MATCH(0,COUNTIF(H$3:H10,"="&amp;$B$3:$B$5000),0)),"")=0,"",(_xlfn.IFNA(INDEX($B$3:$B$5000,MATCH(0,COUNTIF(H$3:H10,"="&amp;$B$3:$B$5000),0)),"")))</f>
        <v/>
      </c>
      <c r="I11" s="15" t="str">
        <f t="shared" si="0"/>
        <v/>
      </c>
      <c r="J11" s="62"/>
      <c r="M11" s="14" t="str" cm="1">
        <f t="array" ref="M11">IF(L11="","",_xlfn.TEXTJOIN(",",TRUE,IF(J11:J108=L11,H11:H108,"")))</f>
        <v/>
      </c>
    </row>
    <row r="12" spans="1:16">
      <c r="H12" s="50" t="str">
        <f t="array" ref="H12">IF(_xlfn.IFNA(INDEX($B$3:$B$5000,MATCH(0,COUNTIF(H$3:H11,"="&amp;$B$3:$B$5000),0)),"")=0,"",(_xlfn.IFNA(INDEX($B$3:$B$5000,MATCH(0,COUNTIF(H$3:H11,"="&amp;$B$3:$B$5000),0)),"")))</f>
        <v/>
      </c>
      <c r="I12" s="15" t="str">
        <f t="shared" si="0"/>
        <v/>
      </c>
      <c r="J12" s="62"/>
      <c r="M12" s="14" t="str" cm="1">
        <f t="array" ref="M12">IF(L12="","",_xlfn.TEXTJOIN(",",TRUE,IF(J12:J109=L12,H12:H109,"")))</f>
        <v/>
      </c>
    </row>
    <row r="13" spans="1:16">
      <c r="H13" s="50" t="str">
        <f t="array" ref="H13">IF(_xlfn.IFNA(INDEX($B$3:$B$5000,MATCH(0,COUNTIF(H$3:H12,"="&amp;$B$3:$B$5000),0)),"")=0,"",(_xlfn.IFNA(INDEX($B$3:$B$5000,MATCH(0,COUNTIF(H$3:H12,"="&amp;$B$3:$B$5000),0)),"")))</f>
        <v/>
      </c>
      <c r="I13" s="15" t="str">
        <f t="shared" si="0"/>
        <v/>
      </c>
      <c r="J13" s="62"/>
      <c r="M13" s="14" t="str" cm="1">
        <f t="array" ref="M13">IF(L13="","",_xlfn.TEXTJOIN(",",TRUE,IF(J13:J110=L13,H13:H110,"")))</f>
        <v/>
      </c>
    </row>
    <row r="14" spans="1:16">
      <c r="H14" s="50" t="str">
        <f t="array" ref="H14">IF(_xlfn.IFNA(INDEX($B$3:$B$5000,MATCH(0,COUNTIF(H$3:H13,"="&amp;$B$3:$B$5000),0)),"")=0,"",(_xlfn.IFNA(INDEX($B$3:$B$5000,MATCH(0,COUNTIF(H$3:H13,"="&amp;$B$3:$B$5000),0)),"")))</f>
        <v/>
      </c>
      <c r="I14" s="15" t="str">
        <f t="shared" si="0"/>
        <v/>
      </c>
      <c r="J14" s="62"/>
      <c r="M14" s="14" t="str" cm="1">
        <f t="array" ref="M14">IF(L14="","",_xlfn.TEXTJOIN(",",TRUE,IF(J14:J111=L14,H14:H111,"")))</f>
        <v/>
      </c>
    </row>
    <row r="15" spans="1:16">
      <c r="H15" s="50" t="str">
        <f t="array" ref="H15">IF(_xlfn.IFNA(INDEX($B$3:$B$5000,MATCH(0,COUNTIF(H$3:H14,"="&amp;$B$3:$B$5000),0)),"")=0,"",(_xlfn.IFNA(INDEX($B$3:$B$5000,MATCH(0,COUNTIF(H$3:H14,"="&amp;$B$3:$B$5000),0)),"")))</f>
        <v/>
      </c>
      <c r="I15" s="15" t="str">
        <f t="shared" si="0"/>
        <v/>
      </c>
      <c r="J15" s="62"/>
      <c r="M15" s="14" t="str" cm="1">
        <f t="array" ref="M15">IF(L15="","",_xlfn.TEXTJOIN(",",TRUE,IF(J15:J112=L15,H15:H112,"")))</f>
        <v/>
      </c>
    </row>
    <row r="16" spans="1:16">
      <c r="H16" s="50" t="str">
        <f t="array" ref="H16">IF(_xlfn.IFNA(INDEX($B$3:$B$5000,MATCH(0,COUNTIF(H$3:H15,"="&amp;$B$3:$B$5000),0)),"")=0,"",(_xlfn.IFNA(INDEX($B$3:$B$5000,MATCH(0,COUNTIF(H$3:H15,"="&amp;$B$3:$B$5000),0)),"")))</f>
        <v/>
      </c>
      <c r="I16" s="15" t="str">
        <f t="shared" si="0"/>
        <v/>
      </c>
      <c r="J16" s="62"/>
      <c r="M16" s="14" t="str" cm="1">
        <f t="array" ref="M16">IF(L16="","",_xlfn.TEXTJOIN(",",TRUE,IF(J16:J113=L16,H16:H113,"")))</f>
        <v/>
      </c>
    </row>
    <row r="17" spans="8:13">
      <c r="H17" s="50" t="str">
        <f t="array" ref="H17">IF(_xlfn.IFNA(INDEX($B$3:$B$5000,MATCH(0,COUNTIF(H$3:H16,"="&amp;$B$3:$B$5000),0)),"")=0,"",(_xlfn.IFNA(INDEX($B$3:$B$5000,MATCH(0,COUNTIF(H$3:H16,"="&amp;$B$3:$B$5000),0)),"")))</f>
        <v/>
      </c>
      <c r="I17" s="15" t="str">
        <f t="shared" si="0"/>
        <v/>
      </c>
      <c r="J17" s="62"/>
      <c r="M17" s="14" t="str" cm="1">
        <f t="array" ref="M17">IF(L17="","",_xlfn.TEXTJOIN(",",TRUE,IF(J17:J114=L17,H17:H114,"")))</f>
        <v/>
      </c>
    </row>
    <row r="18" spans="8:13">
      <c r="H18" s="50" t="str">
        <f t="array" ref="H18">IF(_xlfn.IFNA(INDEX($B$3:$B$5000,MATCH(0,COUNTIF(H$3:H17,"="&amp;$B$3:$B$5000),0)),"")=0,"",(_xlfn.IFNA(INDEX($B$3:$B$5000,MATCH(0,COUNTIF(H$3:H17,"="&amp;$B$3:$B$5000),0)),"")))</f>
        <v/>
      </c>
      <c r="I18" s="15" t="str">
        <f t="shared" si="0"/>
        <v/>
      </c>
      <c r="J18" s="62"/>
      <c r="M18" s="14" t="str" cm="1">
        <f t="array" ref="M18">IF(L18="","",_xlfn.TEXTJOIN(",",TRUE,IF(J18:J115=L18,H18:H115,"")))</f>
        <v/>
      </c>
    </row>
    <row r="19" spans="8:13">
      <c r="H19" s="50" t="str">
        <f t="array" ref="H19">IF(_xlfn.IFNA(INDEX($B$3:$B$5000,MATCH(0,COUNTIF(H$3:H18,"="&amp;$B$3:$B$5000),0)),"")=0,"",(_xlfn.IFNA(INDEX($B$3:$B$5000,MATCH(0,COUNTIF(H$3:H18,"="&amp;$B$3:$B$5000),0)),"")))</f>
        <v/>
      </c>
      <c r="I19" s="15" t="str">
        <f t="shared" si="0"/>
        <v/>
      </c>
      <c r="J19" s="62"/>
      <c r="M19" s="14" t="str" cm="1">
        <f t="array" ref="M19">IF(L19="","",_xlfn.TEXTJOIN(",",TRUE,IF(J19:J116=L19,H19:H116,"")))</f>
        <v/>
      </c>
    </row>
    <row r="20" spans="8:13">
      <c r="H20" s="50" t="str">
        <f t="array" ref="H20">IF(_xlfn.IFNA(INDEX($B$3:$B$5000,MATCH(0,COUNTIF(H$3:H19,"="&amp;$B$3:$B$5000),0)),"")=0,"",(_xlfn.IFNA(INDEX($B$3:$B$5000,MATCH(0,COUNTIF(H$3:H19,"="&amp;$B$3:$B$5000),0)),"")))</f>
        <v/>
      </c>
      <c r="I20" s="15" t="str">
        <f t="shared" si="0"/>
        <v/>
      </c>
      <c r="J20" s="62"/>
      <c r="M20" s="14" t="str" cm="1">
        <f t="array" ref="M20">IF(L20="","",_xlfn.TEXTJOIN(",",TRUE,IF(J20:J117=L20,H20:H117,"")))</f>
        <v/>
      </c>
    </row>
    <row r="21" spans="8:13">
      <c r="H21" s="50" t="str">
        <f t="array" ref="H21">IF(_xlfn.IFNA(INDEX($B$3:$B$5000,MATCH(0,COUNTIF(H$3:H20,"="&amp;$B$3:$B$5000),0)),"")=0,"",(_xlfn.IFNA(INDEX($B$3:$B$5000,MATCH(0,COUNTIF(H$3:H20,"="&amp;$B$3:$B$5000),0)),"")))</f>
        <v/>
      </c>
      <c r="I21" s="15" t="str">
        <f t="shared" si="0"/>
        <v/>
      </c>
      <c r="J21" s="62"/>
      <c r="M21" s="14" t="str" cm="1">
        <f t="array" ref="M21">IF(L21="","",_xlfn.TEXTJOIN(",",TRUE,IF(J21:J118=L21,H21:H118,"")))</f>
        <v/>
      </c>
    </row>
    <row r="22" spans="8:13">
      <c r="H22" s="50" t="str">
        <f t="array" ref="H22">IF(_xlfn.IFNA(INDEX($B$3:$B$5000,MATCH(0,COUNTIF(H$3:H21,"="&amp;$B$3:$B$5000),0)),"")=0,"",(_xlfn.IFNA(INDEX($B$3:$B$5000,MATCH(0,COUNTIF(H$3:H21,"="&amp;$B$3:$B$5000),0)),"")))</f>
        <v/>
      </c>
      <c r="I22" s="15" t="str">
        <f t="shared" si="0"/>
        <v/>
      </c>
      <c r="J22" s="62"/>
      <c r="M22" s="14" t="str" cm="1">
        <f t="array" ref="M22">IF(L22="","",_xlfn.TEXTJOIN(",",TRUE,IF(J22:J119=L22,H22:H119,"")))</f>
        <v/>
      </c>
    </row>
    <row r="23" spans="8:13">
      <c r="H23" s="50" t="str">
        <f t="array" ref="H23">IF(_xlfn.IFNA(INDEX($B$3:$B$5000,MATCH(0,COUNTIF(H$3:H22,"="&amp;$B$3:$B$5000),0)),"")=0,"",(_xlfn.IFNA(INDEX($B$3:$B$5000,MATCH(0,COUNTIF(H$3:H22,"="&amp;$B$3:$B$5000),0)),"")))</f>
        <v/>
      </c>
      <c r="I23" s="15" t="str">
        <f t="shared" si="0"/>
        <v/>
      </c>
      <c r="J23" s="62"/>
      <c r="M23" s="14" t="str" cm="1">
        <f t="array" ref="M23">IF(L23="","",_xlfn.TEXTJOIN(",",TRUE,IF(J23:J120=L23,H23:H120,"")))</f>
        <v/>
      </c>
    </row>
    <row r="24" spans="8:13">
      <c r="H24" s="50" t="str">
        <f t="array" ref="H24">IF(_xlfn.IFNA(INDEX($B$3:$B$5000,MATCH(0,COUNTIF(H$3:H23,"="&amp;$B$3:$B$5000),0)),"")=0,"",(_xlfn.IFNA(INDEX($B$3:$B$5000,MATCH(0,COUNTIF(H$3:H23,"="&amp;$B$3:$B$5000),0)),"")))</f>
        <v/>
      </c>
      <c r="I24" s="15" t="str">
        <f t="shared" si="0"/>
        <v/>
      </c>
      <c r="J24" s="62"/>
      <c r="M24" s="14" t="str" cm="1">
        <f t="array" ref="M24">IF(L24="","",_xlfn.TEXTJOIN(",",TRUE,IF(J24:J121=L24,H24:H121,"")))</f>
        <v/>
      </c>
    </row>
    <row r="25" spans="8:13">
      <c r="H25" s="50" t="str">
        <f t="array" ref="H25">IF(_xlfn.IFNA(INDEX($B$3:$B$5000,MATCH(0,COUNTIF(H$3:H24,"="&amp;$B$3:$B$5000),0)),"")=0,"",(_xlfn.IFNA(INDEX($B$3:$B$5000,MATCH(0,COUNTIF(H$3:H24,"="&amp;$B$3:$B$5000),0)),"")))</f>
        <v/>
      </c>
      <c r="I25" s="15" t="str">
        <f t="shared" si="0"/>
        <v/>
      </c>
      <c r="J25" s="62"/>
      <c r="M25" s="14" t="str" cm="1">
        <f t="array" ref="M25">IF(L25="","",_xlfn.TEXTJOIN(",",TRUE,IF(J25:J122=L25,H25:H122,"")))</f>
        <v/>
      </c>
    </row>
    <row r="26" spans="8:13">
      <c r="H26" s="50" t="str">
        <f t="array" ref="H26">IF(_xlfn.IFNA(INDEX($B$3:$B$5000,MATCH(0,COUNTIF(H$3:H25,"="&amp;$B$3:$B$5000),0)),"")=0,"",(_xlfn.IFNA(INDEX($B$3:$B$5000,MATCH(0,COUNTIF(H$3:H25,"="&amp;$B$3:$B$5000),0)),"")))</f>
        <v/>
      </c>
      <c r="I26" s="15" t="str">
        <f t="shared" si="0"/>
        <v/>
      </c>
      <c r="J26" s="62"/>
      <c r="M26" s="14" t="str" cm="1">
        <f t="array" ref="M26">IF(L26="","",_xlfn.TEXTJOIN(",",TRUE,IF(J26:J123=L26,H26:H123,"")))</f>
        <v/>
      </c>
    </row>
    <row r="27" spans="8:13">
      <c r="H27" s="50" t="str">
        <f t="array" ref="H27">IF(_xlfn.IFNA(INDEX($B$3:$B$5000,MATCH(0,COUNTIF(H$3:H26,"="&amp;$B$3:$B$5000),0)),"")=0,"",(_xlfn.IFNA(INDEX($B$3:$B$5000,MATCH(0,COUNTIF(H$3:H26,"="&amp;$B$3:$B$5000),0)),"")))</f>
        <v/>
      </c>
      <c r="I27" s="15" t="str">
        <f t="shared" si="0"/>
        <v/>
      </c>
      <c r="J27" s="62"/>
      <c r="M27" s="14" t="str" cm="1">
        <f t="array" ref="M27">IF(L27="","",_xlfn.TEXTJOIN(",",TRUE,IF(J27:J124=L27,H27:H124,"")))</f>
        <v/>
      </c>
    </row>
    <row r="28" spans="8:13">
      <c r="H28" s="50" t="str">
        <f t="array" ref="H28">IF(_xlfn.IFNA(INDEX($B$3:$B$5000,MATCH(0,COUNTIF(H$3:H27,"="&amp;$B$3:$B$5000),0)),"")=0,"",(_xlfn.IFNA(INDEX($B$3:$B$5000,MATCH(0,COUNTIF(H$3:H27,"="&amp;$B$3:$B$5000),0)),"")))</f>
        <v/>
      </c>
      <c r="I28" s="15" t="str">
        <f t="shared" si="0"/>
        <v/>
      </c>
      <c r="J28" s="62"/>
      <c r="M28" s="14" t="str" cm="1">
        <f t="array" ref="M28">IF(L28="","",_xlfn.TEXTJOIN(",",TRUE,IF(J28:J125=L28,H28:H125,"")))</f>
        <v/>
      </c>
    </row>
    <row r="29" spans="8:13">
      <c r="H29" s="50" t="str">
        <f t="array" ref="H29">IF(_xlfn.IFNA(INDEX($B$3:$B$5000,MATCH(0,COUNTIF(H$3:H28,"="&amp;$B$3:$B$5000),0)),"")=0,"",(_xlfn.IFNA(INDEX($B$3:$B$5000,MATCH(0,COUNTIF(H$3:H28,"="&amp;$B$3:$B$5000),0)),"")))</f>
        <v/>
      </c>
      <c r="I29" s="15" t="str">
        <f t="shared" si="0"/>
        <v/>
      </c>
      <c r="J29" s="62"/>
      <c r="M29" s="14" t="str" cm="1">
        <f t="array" ref="M29">IF(L29="","",_xlfn.TEXTJOIN(",",TRUE,IF(J29:J126=L29,H29:H126,"")))</f>
        <v/>
      </c>
    </row>
    <row r="30" spans="8:13">
      <c r="H30" s="50" t="str">
        <f t="array" ref="H30">IF(_xlfn.IFNA(INDEX($B$3:$B$5000,MATCH(0,COUNTIF(H$3:H29,"="&amp;$B$3:$B$5000),0)),"")=0,"",(_xlfn.IFNA(INDEX($B$3:$B$5000,MATCH(0,COUNTIF(H$3:H29,"="&amp;$B$3:$B$5000),0)),"")))</f>
        <v/>
      </c>
      <c r="I30" s="15" t="str">
        <f t="shared" si="0"/>
        <v/>
      </c>
      <c r="J30" s="62"/>
      <c r="M30" s="14" t="str" cm="1">
        <f t="array" ref="M30">IF(L30="","",_xlfn.TEXTJOIN(",",TRUE,IF(J30:J127=L30,H30:H127,"")))</f>
        <v/>
      </c>
    </row>
    <row r="31" spans="8:13">
      <c r="H31" s="50" t="str">
        <f t="array" ref="H31">IF(_xlfn.IFNA(INDEX($B$3:$B$5000,MATCH(0,COUNTIF(H$3:H30,"="&amp;$B$3:$B$5000),0)),"")=0,"",(_xlfn.IFNA(INDEX($B$3:$B$5000,MATCH(0,COUNTIF(H$3:H30,"="&amp;$B$3:$B$5000),0)),"")))</f>
        <v/>
      </c>
      <c r="I31" s="15" t="str">
        <f t="shared" si="0"/>
        <v/>
      </c>
      <c r="M31" s="14" t="str" cm="1">
        <f t="array" ref="M31">IF(L31="","",_xlfn.TEXTJOIN(",",TRUE,IF(J31:J128=L31,H31:H128,"")))</f>
        <v/>
      </c>
    </row>
    <row r="32" spans="8:13">
      <c r="H32" s="50" t="str">
        <f t="array" ref="H32">IF(_xlfn.IFNA(INDEX($B$3:$B$5000,MATCH(0,COUNTIF(H$3:H31,"="&amp;$B$3:$B$5000),0)),"")=0,"",(_xlfn.IFNA(INDEX($B$3:$B$5000,MATCH(0,COUNTIF(H$3:H31,"="&amp;$B$3:$B$5000),0)),"")))</f>
        <v/>
      </c>
      <c r="I32" s="15" t="str">
        <f t="shared" si="0"/>
        <v/>
      </c>
      <c r="M32" s="14" t="str" cm="1">
        <f t="array" ref="M32">IF(L32="","",_xlfn.TEXTJOIN(",",TRUE,IF(J32:J129=L32,H32:H129,"")))</f>
        <v/>
      </c>
    </row>
    <row r="33" spans="8:13">
      <c r="H33" s="50" t="str">
        <f t="array" ref="H33">IF(_xlfn.IFNA(INDEX($B$3:$B$5000,MATCH(0,COUNTIF(H$3:H32,"="&amp;$B$3:$B$5000),0)),"")=0,"",(_xlfn.IFNA(INDEX($B$3:$B$5000,MATCH(0,COUNTIF(H$3:H32,"="&amp;$B$3:$B$5000),0)),"")))</f>
        <v/>
      </c>
      <c r="I33" s="15" t="str">
        <f t="shared" si="0"/>
        <v/>
      </c>
      <c r="M33" s="14" t="str" cm="1">
        <f t="array" ref="M33">IF(L33="","",_xlfn.TEXTJOIN(",",TRUE,IF(J33:J130=L33,H33:H130,"")))</f>
        <v/>
      </c>
    </row>
    <row r="34" spans="8:13">
      <c r="H34" s="50" t="str">
        <f t="array" ref="H34">IF(_xlfn.IFNA(INDEX($B$3:$B$5000,MATCH(0,COUNTIF(H$3:H33,"="&amp;$B$3:$B$5000),0)),"")=0,"",(_xlfn.IFNA(INDEX($B$3:$B$5000,MATCH(0,COUNTIF(H$3:H33,"="&amp;$B$3:$B$5000),0)),"")))</f>
        <v/>
      </c>
      <c r="I34" s="15" t="str">
        <f t="shared" si="0"/>
        <v/>
      </c>
      <c r="M34" s="14" t="str" cm="1">
        <f t="array" ref="M34">IF(L34="","",_xlfn.TEXTJOIN(",",TRUE,IF(J34:J131=L34,H34:H131,"")))</f>
        <v/>
      </c>
    </row>
    <row r="35" spans="8:13">
      <c r="H35" s="50" t="str">
        <f t="array" ref="H35">IF(_xlfn.IFNA(INDEX($B$3:$B$5000,MATCH(0,COUNTIF(H$3:H34,"="&amp;$B$3:$B$5000),0)),"")=0,"",(_xlfn.IFNA(INDEX($B$3:$B$5000,MATCH(0,COUNTIF(H$3:H34,"="&amp;$B$3:$B$5000),0)),"")))</f>
        <v/>
      </c>
      <c r="I35" s="15" t="str">
        <f t="shared" ref="I35:I66" si="1">IF(H35="","",COUNTIF(B:B,H35))</f>
        <v/>
      </c>
      <c r="M35" s="14" t="str" cm="1">
        <f t="array" ref="M35">IF(L35="","",_xlfn.TEXTJOIN(",",TRUE,IF(J35:J132=L35,H35:H132,"")))</f>
        <v/>
      </c>
    </row>
    <row r="36" spans="8:13">
      <c r="H36" s="50" t="str">
        <f t="array" ref="H36">IF(_xlfn.IFNA(INDEX($B$3:$B$5000,MATCH(0,COUNTIF(H$3:H35,"="&amp;$B$3:$B$5000),0)),"")=0,"",(_xlfn.IFNA(INDEX($B$3:$B$5000,MATCH(0,COUNTIF(H$3:H35,"="&amp;$B$3:$B$5000),0)),"")))</f>
        <v/>
      </c>
      <c r="I36" s="15" t="str">
        <f t="shared" si="1"/>
        <v/>
      </c>
      <c r="M36" s="14" t="str" cm="1">
        <f t="array" ref="M36">IF(L36="","",_xlfn.TEXTJOIN(",",TRUE,IF(J36:J133=L36,H36:H133,"")))</f>
        <v/>
      </c>
    </row>
    <row r="37" spans="8:13">
      <c r="H37" s="50" t="str">
        <f t="array" ref="H37">IF(_xlfn.IFNA(INDEX($B$3:$B$5000,MATCH(0,COUNTIF(H$3:H36,"="&amp;$B$3:$B$5000),0)),"")=0,"",(_xlfn.IFNA(INDEX($B$3:$B$5000,MATCH(0,COUNTIF(H$3:H36,"="&amp;$B$3:$B$5000),0)),"")))</f>
        <v/>
      </c>
      <c r="I37" s="15" t="str">
        <f t="shared" si="1"/>
        <v/>
      </c>
      <c r="M37" s="14" t="str" cm="1">
        <f t="array" ref="M37">IF(L37="","",_xlfn.TEXTJOIN(",",TRUE,IF(J37:J134=L37,H37:H134,"")))</f>
        <v/>
      </c>
    </row>
    <row r="38" spans="8:13">
      <c r="H38" s="50" t="str">
        <f t="array" ref="H38">IF(_xlfn.IFNA(INDEX($B$3:$B$5000,MATCH(0,COUNTIF(H$3:H37,"="&amp;$B$3:$B$5000),0)),"")=0,"",(_xlfn.IFNA(INDEX($B$3:$B$5000,MATCH(0,COUNTIF(H$3:H37,"="&amp;$B$3:$B$5000),0)),"")))</f>
        <v/>
      </c>
      <c r="I38" s="15" t="str">
        <f t="shared" si="1"/>
        <v/>
      </c>
      <c r="M38" s="14" t="str" cm="1">
        <f t="array" ref="M38">IF(L38="","",_xlfn.TEXTJOIN(",",TRUE,IF(J38:J135=L38,H38:H135,"")))</f>
        <v/>
      </c>
    </row>
    <row r="39" spans="8:13">
      <c r="H39" s="50" t="str">
        <f t="array" ref="H39">IF(_xlfn.IFNA(INDEX($B$3:$B$5000,MATCH(0,COUNTIF(H$3:H38,"="&amp;$B$3:$B$5000),0)),"")=0,"",(_xlfn.IFNA(INDEX($B$3:$B$5000,MATCH(0,COUNTIF(H$3:H38,"="&amp;$B$3:$B$5000),0)),"")))</f>
        <v/>
      </c>
      <c r="I39" s="15" t="str">
        <f t="shared" si="1"/>
        <v/>
      </c>
      <c r="M39" s="14" t="str" cm="1">
        <f t="array" ref="M39">IF(L39="","",_xlfn.TEXTJOIN(",",TRUE,IF(J39:J136=L39,H39:H136,"")))</f>
        <v/>
      </c>
    </row>
    <row r="40" spans="8:13">
      <c r="H40" s="50" t="str">
        <f t="array" ref="H40">IF(_xlfn.IFNA(INDEX($B$3:$B$5000,MATCH(0,COUNTIF(H$3:H39,"="&amp;$B$3:$B$5000),0)),"")=0,"",(_xlfn.IFNA(INDEX($B$3:$B$5000,MATCH(0,COUNTIF(H$3:H39,"="&amp;$B$3:$B$5000),0)),"")))</f>
        <v/>
      </c>
      <c r="I40" s="15" t="str">
        <f t="shared" si="1"/>
        <v/>
      </c>
      <c r="M40" s="14" t="str" cm="1">
        <f t="array" ref="M40">IF(L40="","",_xlfn.TEXTJOIN(",",TRUE,IF(J40:J137=L40,H40:H137,"")))</f>
        <v/>
      </c>
    </row>
    <row r="41" spans="8:13">
      <c r="H41" s="50" t="str">
        <f t="array" ref="H41">IF(_xlfn.IFNA(INDEX($B$3:$B$5000,MATCH(0,COUNTIF(H$3:H40,"="&amp;$B$3:$B$5000),0)),"")=0,"",(_xlfn.IFNA(INDEX($B$3:$B$5000,MATCH(0,COUNTIF(H$3:H40,"="&amp;$B$3:$B$5000),0)),"")))</f>
        <v/>
      </c>
      <c r="I41" s="15" t="str">
        <f t="shared" si="1"/>
        <v/>
      </c>
      <c r="M41" s="14" t="str" cm="1">
        <f t="array" ref="M41">IF(L41="","",_xlfn.TEXTJOIN(",",TRUE,IF(J41:J138=L41,H41:H138,"")))</f>
        <v/>
      </c>
    </row>
    <row r="42" spans="8:13">
      <c r="H42" s="50" t="str">
        <f t="array" ref="H42">IF(_xlfn.IFNA(INDEX($B$3:$B$5000,MATCH(0,COUNTIF(H$3:H41,"="&amp;$B$3:$B$5000),0)),"")=0,"",(_xlfn.IFNA(INDEX($B$3:$B$5000,MATCH(0,COUNTIF(H$3:H41,"="&amp;$B$3:$B$5000),0)),"")))</f>
        <v/>
      </c>
      <c r="I42" s="15" t="str">
        <f t="shared" si="1"/>
        <v/>
      </c>
      <c r="M42" s="14" t="str" cm="1">
        <f t="array" ref="M42">IF(L42="","",_xlfn.TEXTJOIN(",",TRUE,IF(J42:J139=L42,H42:H139,"")))</f>
        <v/>
      </c>
    </row>
    <row r="43" spans="8:13">
      <c r="H43" s="50" t="str">
        <f t="array" ref="H43">IF(_xlfn.IFNA(INDEX($B$3:$B$5000,MATCH(0,COUNTIF(H$3:H42,"="&amp;$B$3:$B$5000),0)),"")=0,"",(_xlfn.IFNA(INDEX($B$3:$B$5000,MATCH(0,COUNTIF(H$3:H42,"="&amp;$B$3:$B$5000),0)),"")))</f>
        <v/>
      </c>
      <c r="I43" s="15" t="str">
        <f t="shared" si="1"/>
        <v/>
      </c>
      <c r="M43" s="14" t="str" cm="1">
        <f t="array" ref="M43">IF(L43="","",_xlfn.TEXTJOIN(",",TRUE,IF(J43:J140=L43,H43:H140,"")))</f>
        <v/>
      </c>
    </row>
    <row r="44" spans="8:13">
      <c r="H44" s="50" t="str">
        <f t="array" ref="H44">IF(_xlfn.IFNA(INDEX($B$3:$B$5000,MATCH(0,COUNTIF(H$3:H43,"="&amp;$B$3:$B$5000),0)),"")=0,"",(_xlfn.IFNA(INDEX($B$3:$B$5000,MATCH(0,COUNTIF(H$3:H43,"="&amp;$B$3:$B$5000),0)),"")))</f>
        <v/>
      </c>
      <c r="I44" s="15" t="str">
        <f t="shared" si="1"/>
        <v/>
      </c>
      <c r="M44" s="14" t="str" cm="1">
        <f t="array" ref="M44">IF(L44="","",_xlfn.TEXTJOIN(",",TRUE,IF(J44:J141=L44,H44:H141,"")))</f>
        <v/>
      </c>
    </row>
    <row r="45" spans="8:13">
      <c r="H45" s="50" t="str">
        <f t="array" ref="H45">IF(_xlfn.IFNA(INDEX($B$3:$B$5000,MATCH(0,COUNTIF(H$3:H44,"="&amp;$B$3:$B$5000),0)),"")=0,"",(_xlfn.IFNA(INDEX($B$3:$B$5000,MATCH(0,COUNTIF(H$3:H44,"="&amp;$B$3:$B$5000),0)),"")))</f>
        <v/>
      </c>
      <c r="I45" s="15" t="str">
        <f t="shared" si="1"/>
        <v/>
      </c>
      <c r="M45" s="14" t="str" cm="1">
        <f t="array" ref="M45">IF(L45="","",_xlfn.TEXTJOIN(",",TRUE,IF(J45:J142=L45,H45:H142,"")))</f>
        <v/>
      </c>
    </row>
    <row r="46" spans="8:13">
      <c r="H46" s="50" t="str">
        <f t="array" ref="H46">IF(_xlfn.IFNA(INDEX($B$3:$B$5000,MATCH(0,COUNTIF(H$3:H45,"="&amp;$B$3:$B$5000),0)),"")=0,"",(_xlfn.IFNA(INDEX($B$3:$B$5000,MATCH(0,COUNTIF(H$3:H45,"="&amp;$B$3:$B$5000),0)),"")))</f>
        <v/>
      </c>
      <c r="I46" s="15" t="str">
        <f t="shared" si="1"/>
        <v/>
      </c>
      <c r="M46" s="14" t="str" cm="1">
        <f t="array" ref="M46">IF(L46="","",_xlfn.TEXTJOIN(",",TRUE,IF(J46:J143=L46,H46:H143,"")))</f>
        <v/>
      </c>
    </row>
    <row r="47" spans="8:13">
      <c r="H47" s="50" t="str">
        <f t="array" ref="H47">IF(_xlfn.IFNA(INDEX($B$3:$B$5000,MATCH(0,COUNTIF(H$3:H46,"="&amp;$B$3:$B$5000),0)),"")=0,"",(_xlfn.IFNA(INDEX($B$3:$B$5000,MATCH(0,COUNTIF(H$3:H46,"="&amp;$B$3:$B$5000),0)),"")))</f>
        <v/>
      </c>
      <c r="I47" s="15" t="str">
        <f t="shared" si="1"/>
        <v/>
      </c>
      <c r="M47" s="14" t="str" cm="1">
        <f t="array" ref="M47">IF(L47="","",_xlfn.TEXTJOIN(",",TRUE,IF(J47:J144=L47,H47:H144,"")))</f>
        <v/>
      </c>
    </row>
    <row r="48" spans="8:13">
      <c r="H48" s="50" t="str">
        <f t="array" ref="H48">IF(_xlfn.IFNA(INDEX($B$3:$B$5000,MATCH(0,COUNTIF(H$3:H47,"="&amp;$B$3:$B$5000),0)),"")=0,"",(_xlfn.IFNA(INDEX($B$3:$B$5000,MATCH(0,COUNTIF(H$3:H47,"="&amp;$B$3:$B$5000),0)),"")))</f>
        <v/>
      </c>
      <c r="I48" s="15" t="str">
        <f t="shared" si="1"/>
        <v/>
      </c>
      <c r="M48" s="14" t="str" cm="1">
        <f t="array" ref="M48">IF(L48="","",_xlfn.TEXTJOIN(",",TRUE,IF(J48:J145=L48,H48:H145,"")))</f>
        <v/>
      </c>
    </row>
    <row r="49" spans="8:13">
      <c r="H49" s="50" t="str">
        <f t="array" ref="H49">IF(_xlfn.IFNA(INDEX($B$3:$B$5000,MATCH(0,COUNTIF(H$3:H48,"="&amp;$B$3:$B$5000),0)),"")=0,"",(_xlfn.IFNA(INDEX($B$3:$B$5000,MATCH(0,COUNTIF(H$3:H48,"="&amp;$B$3:$B$5000),0)),"")))</f>
        <v/>
      </c>
      <c r="I49" s="15" t="str">
        <f t="shared" si="1"/>
        <v/>
      </c>
      <c r="M49" s="14" t="str" cm="1">
        <f t="array" ref="M49">IF(L49="","",_xlfn.TEXTJOIN(",",TRUE,IF(J49:J146=L49,H49:H146,"")))</f>
        <v/>
      </c>
    </row>
    <row r="50" spans="8:13">
      <c r="H50" s="50" t="str">
        <f t="array" ref="H50">IF(_xlfn.IFNA(INDEX($B$3:$B$5000,MATCH(0,COUNTIF(H$3:H49,"="&amp;$B$3:$B$5000),0)),"")=0,"",(_xlfn.IFNA(INDEX($B$3:$B$5000,MATCH(0,COUNTIF(H$3:H49,"="&amp;$B$3:$B$5000),0)),"")))</f>
        <v/>
      </c>
      <c r="I50" s="15" t="str">
        <f t="shared" si="1"/>
        <v/>
      </c>
      <c r="M50" s="14" t="str" cm="1">
        <f t="array" ref="M50">IF(L50="","",_xlfn.TEXTJOIN(",",TRUE,IF(J50:J147=L50,H50:H147,"")))</f>
        <v/>
      </c>
    </row>
    <row r="51" spans="8:13">
      <c r="H51" s="50" t="str">
        <f t="array" ref="H51">IF(_xlfn.IFNA(INDEX($B$3:$B$5000,MATCH(0,COUNTIF(H$3:H50,"="&amp;$B$3:$B$5000),0)),"")=0,"",(_xlfn.IFNA(INDEX($B$3:$B$5000,MATCH(0,COUNTIF(H$3:H50,"="&amp;$B$3:$B$5000),0)),"")))</f>
        <v/>
      </c>
      <c r="I51" s="15" t="str">
        <f t="shared" si="1"/>
        <v/>
      </c>
      <c r="M51" s="14" t="str" cm="1">
        <f t="array" ref="M51">IF(L51="","",_xlfn.TEXTJOIN(",",TRUE,IF(J51:J148=L51,H51:H148,"")))</f>
        <v/>
      </c>
    </row>
    <row r="52" spans="8:13">
      <c r="H52" s="50" t="str">
        <f t="array" ref="H52">IF(_xlfn.IFNA(INDEX($B$3:$B$5000,MATCH(0,COUNTIF(H$3:H51,"="&amp;$B$3:$B$5000),0)),"")=0,"",(_xlfn.IFNA(INDEX($B$3:$B$5000,MATCH(0,COUNTIF(H$3:H51,"="&amp;$B$3:$B$5000),0)),"")))</f>
        <v/>
      </c>
      <c r="I52" s="15" t="str">
        <f t="shared" si="1"/>
        <v/>
      </c>
      <c r="M52" s="14" t="str" cm="1">
        <f t="array" ref="M52">IF(L52="","",_xlfn.TEXTJOIN(",",TRUE,IF(J52:J149=L52,H52:H149,"")))</f>
        <v/>
      </c>
    </row>
    <row r="53" spans="8:13">
      <c r="H53" s="50" t="str">
        <f t="array" ref="H53">IF(_xlfn.IFNA(INDEX($B$3:$B$5000,MATCH(0,COUNTIF(H$3:H52,"="&amp;$B$3:$B$5000),0)),"")=0,"",(_xlfn.IFNA(INDEX($B$3:$B$5000,MATCH(0,COUNTIF(H$3:H52,"="&amp;$B$3:$B$5000),0)),"")))</f>
        <v/>
      </c>
      <c r="I53" s="15" t="str">
        <f t="shared" si="1"/>
        <v/>
      </c>
      <c r="M53" s="14" t="str" cm="1">
        <f t="array" ref="M53">IF(L53="","",_xlfn.TEXTJOIN(",",TRUE,IF(J53:J150=L53,H53:H150,"")))</f>
        <v/>
      </c>
    </row>
    <row r="54" spans="8:13">
      <c r="H54" s="50" t="str">
        <f t="array" ref="H54">IF(_xlfn.IFNA(INDEX($B$3:$B$5000,MATCH(0,COUNTIF(H$3:H53,"="&amp;$B$3:$B$5000),0)),"")=0,"",(_xlfn.IFNA(INDEX($B$3:$B$5000,MATCH(0,COUNTIF(H$3:H53,"="&amp;$B$3:$B$5000),0)),"")))</f>
        <v/>
      </c>
      <c r="I54" s="15" t="str">
        <f t="shared" si="1"/>
        <v/>
      </c>
      <c r="M54" s="14" t="str" cm="1">
        <f t="array" ref="M54">IF(L54="","",_xlfn.TEXTJOIN(",",TRUE,IF(J54:J151=L54,H54:H151,"")))</f>
        <v/>
      </c>
    </row>
    <row r="55" spans="8:13">
      <c r="H55" s="50" t="str">
        <f t="array" ref="H55">IF(_xlfn.IFNA(INDEX($B$3:$B$5000,MATCH(0,COUNTIF(H$3:H54,"="&amp;$B$3:$B$5000),0)),"")=0,"",(_xlfn.IFNA(INDEX($B$3:$B$5000,MATCH(0,COUNTIF(H$3:H54,"="&amp;$B$3:$B$5000),0)),"")))</f>
        <v/>
      </c>
      <c r="I55" s="15" t="str">
        <f t="shared" si="1"/>
        <v/>
      </c>
      <c r="M55" s="14" t="str" cm="1">
        <f t="array" ref="M55">IF(L55="","",_xlfn.TEXTJOIN(",",TRUE,IF(J55:J152=L55,H55:H152,"")))</f>
        <v/>
      </c>
    </row>
    <row r="56" spans="8:13">
      <c r="H56" s="50" t="str">
        <f t="array" ref="H56">IF(_xlfn.IFNA(INDEX($B$3:$B$5000,MATCH(0,COUNTIF(H$3:H55,"="&amp;$B$3:$B$5000),0)),"")=0,"",(_xlfn.IFNA(INDEX($B$3:$B$5000,MATCH(0,COUNTIF(H$3:H55,"="&amp;$B$3:$B$5000),0)),"")))</f>
        <v/>
      </c>
      <c r="I56" s="15" t="str">
        <f t="shared" si="1"/>
        <v/>
      </c>
      <c r="M56" s="14" t="str" cm="1">
        <f t="array" ref="M56">IF(L56="","",_xlfn.TEXTJOIN(",",TRUE,IF(J56:J153=L56,H56:H153,"")))</f>
        <v/>
      </c>
    </row>
    <row r="57" spans="8:13">
      <c r="H57" s="50" t="str">
        <f t="array" ref="H57">IF(_xlfn.IFNA(INDEX($B$3:$B$5000,MATCH(0,COUNTIF(H$3:H56,"="&amp;$B$3:$B$5000),0)),"")=0,"",(_xlfn.IFNA(INDEX($B$3:$B$5000,MATCH(0,COUNTIF(H$3:H56,"="&amp;$B$3:$B$5000),0)),"")))</f>
        <v/>
      </c>
      <c r="I57" s="15" t="str">
        <f t="shared" si="1"/>
        <v/>
      </c>
      <c r="M57" s="14" t="str" cm="1">
        <f t="array" ref="M57">IF(L57="","",_xlfn.TEXTJOIN(",",TRUE,IF(J57:J154=L57,H57:H154,"")))</f>
        <v/>
      </c>
    </row>
    <row r="58" spans="8:13">
      <c r="H58" s="50" t="str">
        <f t="array" ref="H58">IF(_xlfn.IFNA(INDEX($B$3:$B$5000,MATCH(0,COUNTIF(H$3:H57,"="&amp;$B$3:$B$5000),0)),"")=0,"",(_xlfn.IFNA(INDEX($B$3:$B$5000,MATCH(0,COUNTIF(H$3:H57,"="&amp;$B$3:$B$5000),0)),"")))</f>
        <v/>
      </c>
      <c r="I58" s="15" t="str">
        <f t="shared" si="1"/>
        <v/>
      </c>
      <c r="M58" s="14" t="str" cm="1">
        <f t="array" ref="M58">IF(L58="","",_xlfn.TEXTJOIN(",",TRUE,IF(J58:J155=L58,H58:H155,"")))</f>
        <v/>
      </c>
    </row>
    <row r="59" spans="8:13">
      <c r="H59" s="50" t="str">
        <f t="array" ref="H59">IF(_xlfn.IFNA(INDEX($B$3:$B$5000,MATCH(0,COUNTIF(H$3:H58,"="&amp;$B$3:$B$5000),0)),"")=0,"",(_xlfn.IFNA(INDEX($B$3:$B$5000,MATCH(0,COUNTIF(H$3:H58,"="&amp;$B$3:$B$5000),0)),"")))</f>
        <v/>
      </c>
      <c r="I59" s="15" t="str">
        <f t="shared" si="1"/>
        <v/>
      </c>
      <c r="M59" s="14" t="str" cm="1">
        <f t="array" ref="M59">IF(L59="","",_xlfn.TEXTJOIN(",",TRUE,IF(J59:J156=L59,H59:H156,"")))</f>
        <v/>
      </c>
    </row>
    <row r="60" spans="8:13">
      <c r="H60" s="50" t="str">
        <f t="array" ref="H60">IF(_xlfn.IFNA(INDEX($B$3:$B$5000,MATCH(0,COUNTIF(H$3:H59,"="&amp;$B$3:$B$5000),0)),"")=0,"",(_xlfn.IFNA(INDEX($B$3:$B$5000,MATCH(0,COUNTIF(H$3:H59,"="&amp;$B$3:$B$5000),0)),"")))</f>
        <v/>
      </c>
      <c r="I60" s="15" t="str">
        <f t="shared" si="1"/>
        <v/>
      </c>
      <c r="M60" s="14" t="str" cm="1">
        <f t="array" ref="M60">IF(L60="","",_xlfn.TEXTJOIN(",",TRUE,IF(J60:J157=L60,H60:H157,"")))</f>
        <v/>
      </c>
    </row>
    <row r="61" spans="8:13">
      <c r="H61" s="50" t="str">
        <f t="array" ref="H61">IF(_xlfn.IFNA(INDEX($B$3:$B$5000,MATCH(0,COUNTIF(H$3:H60,"="&amp;$B$3:$B$5000),0)),"")=0,"",(_xlfn.IFNA(INDEX($B$3:$B$5000,MATCH(0,COUNTIF(H$3:H60,"="&amp;$B$3:$B$5000),0)),"")))</f>
        <v/>
      </c>
      <c r="I61" s="15" t="str">
        <f t="shared" si="1"/>
        <v/>
      </c>
      <c r="M61" s="14" t="str" cm="1">
        <f t="array" ref="M61">IF(L61="","",_xlfn.TEXTJOIN(",",TRUE,IF(J61:J158=L61,H61:H158,"")))</f>
        <v/>
      </c>
    </row>
    <row r="62" spans="8:13">
      <c r="H62" s="50" t="str">
        <f t="array" ref="H62">IF(_xlfn.IFNA(INDEX($B$3:$B$5000,MATCH(0,COUNTIF(H$3:H61,"="&amp;$B$3:$B$5000),0)),"")=0,"",(_xlfn.IFNA(INDEX($B$3:$B$5000,MATCH(0,COUNTIF(H$3:H61,"="&amp;$B$3:$B$5000),0)),"")))</f>
        <v/>
      </c>
      <c r="I62" s="15" t="str">
        <f t="shared" si="1"/>
        <v/>
      </c>
      <c r="M62" s="14" t="str" cm="1">
        <f t="array" ref="M62">IF(L62="","",_xlfn.TEXTJOIN(",",TRUE,IF(J62:J159=L62,H62:H159,"")))</f>
        <v/>
      </c>
    </row>
    <row r="63" spans="8:13">
      <c r="H63" s="50" t="str">
        <f t="array" ref="H63">IF(_xlfn.IFNA(INDEX($B$3:$B$5000,MATCH(0,COUNTIF(H$3:H62,"="&amp;$B$3:$B$5000),0)),"")=0,"",(_xlfn.IFNA(INDEX($B$3:$B$5000,MATCH(0,COUNTIF(H$3:H62,"="&amp;$B$3:$B$5000),0)),"")))</f>
        <v/>
      </c>
      <c r="I63" s="15" t="str">
        <f t="shared" si="1"/>
        <v/>
      </c>
      <c r="M63" s="14" t="str" cm="1">
        <f t="array" ref="M63">IF(L63="","",_xlfn.TEXTJOIN(",",TRUE,IF(J63:J160=L63,H63:H160,"")))</f>
        <v/>
      </c>
    </row>
    <row r="64" spans="8:13">
      <c r="H64" s="50" t="str">
        <f t="array" ref="H64">IF(_xlfn.IFNA(INDEX($B$3:$B$5000,MATCH(0,COUNTIF(H$3:H63,"="&amp;$B$3:$B$5000),0)),"")=0,"",(_xlfn.IFNA(INDEX($B$3:$B$5000,MATCH(0,COUNTIF(H$3:H63,"="&amp;$B$3:$B$5000),0)),"")))</f>
        <v/>
      </c>
      <c r="I64" s="15" t="str">
        <f t="shared" si="1"/>
        <v/>
      </c>
      <c r="M64" s="14" t="str" cm="1">
        <f t="array" ref="M64">IF(L64="","",_xlfn.TEXTJOIN(",",TRUE,IF(J64:J161=L64,H64:H161,"")))</f>
        <v/>
      </c>
    </row>
    <row r="65" spans="8:13">
      <c r="H65" s="50" t="str">
        <f t="array" ref="H65">IF(_xlfn.IFNA(INDEX($B$3:$B$5000,MATCH(0,COUNTIF(H$3:H64,"="&amp;$B$3:$B$5000),0)),"")=0,"",(_xlfn.IFNA(INDEX($B$3:$B$5000,MATCH(0,COUNTIF(H$3:H64,"="&amp;$B$3:$B$5000),0)),"")))</f>
        <v/>
      </c>
      <c r="I65" s="15" t="str">
        <f t="shared" si="1"/>
        <v/>
      </c>
      <c r="M65" s="14" t="str" cm="1">
        <f t="array" ref="M65">IF(L65="","",_xlfn.TEXTJOIN(",",TRUE,IF(J65:J162=L65,H65:H162,"")))</f>
        <v/>
      </c>
    </row>
    <row r="66" spans="8:13">
      <c r="H66" s="50" t="str">
        <f t="array" ref="H66">IF(_xlfn.IFNA(INDEX($B$3:$B$5000,MATCH(0,COUNTIF(H$3:H65,"="&amp;$B$3:$B$5000),0)),"")=0,"",(_xlfn.IFNA(INDEX($B$3:$B$5000,MATCH(0,COUNTIF(H$3:H65,"="&amp;$B$3:$B$5000),0)),"")))</f>
        <v/>
      </c>
      <c r="I66" s="15" t="str">
        <f t="shared" si="1"/>
        <v/>
      </c>
      <c r="M66" s="14" t="str" cm="1">
        <f t="array" ref="M66">IF(L66="","",_xlfn.TEXTJOIN(",",TRUE,IF(J66:J163=L66,H66:H163,"")))</f>
        <v/>
      </c>
    </row>
    <row r="67" spans="8:13">
      <c r="H67" s="50" t="str">
        <f t="array" ref="H67">IF(_xlfn.IFNA(INDEX($B$3:$B$5000,MATCH(0,COUNTIF(H$3:H66,"="&amp;$B$3:$B$5000),0)),"")=0,"",(_xlfn.IFNA(INDEX($B$3:$B$5000,MATCH(0,COUNTIF(H$3:H66,"="&amp;$B$3:$B$5000),0)),"")))</f>
        <v/>
      </c>
      <c r="I67" s="15" t="str">
        <f t="shared" ref="I67:I98" si="2">IF(H67="","",COUNTIF(B:B,H67))</f>
        <v/>
      </c>
      <c r="M67" s="14" t="str" cm="1">
        <f t="array" ref="M67">IF(L67="","",_xlfn.TEXTJOIN(",",TRUE,IF(J67:J164=L67,H67:H164,"")))</f>
        <v/>
      </c>
    </row>
    <row r="68" spans="8:13">
      <c r="H68" s="50" t="str">
        <f t="array" ref="H68">IF(_xlfn.IFNA(INDEX($B$3:$B$5000,MATCH(0,COUNTIF(H$3:H67,"="&amp;$B$3:$B$5000),0)),"")=0,"",(_xlfn.IFNA(INDEX($B$3:$B$5000,MATCH(0,COUNTIF(H$3:H67,"="&amp;$B$3:$B$5000),0)),"")))</f>
        <v/>
      </c>
      <c r="I68" s="15" t="str">
        <f t="shared" si="2"/>
        <v/>
      </c>
      <c r="M68" s="14" t="str" cm="1">
        <f t="array" ref="M68">IF(L68="","",_xlfn.TEXTJOIN(",",TRUE,IF(J68:J165=L68,H68:H165,"")))</f>
        <v/>
      </c>
    </row>
    <row r="69" spans="8:13">
      <c r="H69" s="50" t="str">
        <f t="array" ref="H69">IF(_xlfn.IFNA(INDEX($B$3:$B$5000,MATCH(0,COUNTIF(H$3:H68,"="&amp;$B$3:$B$5000),0)),"")=0,"",(_xlfn.IFNA(INDEX($B$3:$B$5000,MATCH(0,COUNTIF(H$3:H68,"="&amp;$B$3:$B$5000),0)),"")))</f>
        <v/>
      </c>
      <c r="I69" s="15" t="str">
        <f t="shared" si="2"/>
        <v/>
      </c>
      <c r="M69" s="14" t="str" cm="1">
        <f t="array" ref="M69">IF(L69="","",_xlfn.TEXTJOIN(",",TRUE,IF(J69:J166=L69,H69:H166,"")))</f>
        <v/>
      </c>
    </row>
    <row r="70" spans="8:13">
      <c r="H70" s="50" t="str">
        <f t="array" ref="H70">IF(_xlfn.IFNA(INDEX($B$3:$B$5000,MATCH(0,COUNTIF(H$3:H69,"="&amp;$B$3:$B$5000),0)),"")=0,"",(_xlfn.IFNA(INDEX($B$3:$B$5000,MATCH(0,COUNTIF(H$3:H69,"="&amp;$B$3:$B$5000),0)),"")))</f>
        <v/>
      </c>
      <c r="I70" s="15" t="str">
        <f t="shared" si="2"/>
        <v/>
      </c>
      <c r="M70" s="14" t="str" cm="1">
        <f t="array" ref="M70">IF(L70="","",_xlfn.TEXTJOIN(",",TRUE,IF(J70:J167=L70,H70:H167,"")))</f>
        <v/>
      </c>
    </row>
    <row r="71" spans="8:13">
      <c r="H71" s="50" t="str">
        <f t="array" ref="H71">IF(_xlfn.IFNA(INDEX($B$3:$B$5000,MATCH(0,COUNTIF(H$3:H70,"="&amp;$B$3:$B$5000),0)),"")=0,"",(_xlfn.IFNA(INDEX($B$3:$B$5000,MATCH(0,COUNTIF(H$3:H70,"="&amp;$B$3:$B$5000),0)),"")))</f>
        <v/>
      </c>
      <c r="I71" s="15" t="str">
        <f t="shared" si="2"/>
        <v/>
      </c>
      <c r="M71" s="14" t="str" cm="1">
        <f t="array" ref="M71">IF(L71="","",_xlfn.TEXTJOIN(",",TRUE,IF(J71:J168=L71,H71:H168,"")))</f>
        <v/>
      </c>
    </row>
    <row r="72" spans="8:13">
      <c r="H72" s="50" t="str">
        <f t="array" ref="H72">IF(_xlfn.IFNA(INDEX($B$3:$B$5000,MATCH(0,COUNTIF(H$3:H71,"="&amp;$B$3:$B$5000),0)),"")=0,"",(_xlfn.IFNA(INDEX($B$3:$B$5000,MATCH(0,COUNTIF(H$3:H71,"="&amp;$B$3:$B$5000),0)),"")))</f>
        <v/>
      </c>
      <c r="I72" s="15" t="str">
        <f t="shared" si="2"/>
        <v/>
      </c>
      <c r="M72" s="14" t="str" cm="1">
        <f t="array" ref="M72">IF(L72="","",_xlfn.TEXTJOIN(",",TRUE,IF(J72:J169=L72,H72:H169,"")))</f>
        <v/>
      </c>
    </row>
    <row r="73" spans="8:13">
      <c r="H73" s="50" t="str">
        <f t="array" ref="H73">IF(_xlfn.IFNA(INDEX($B$3:$B$5000,MATCH(0,COUNTIF(H$3:H72,"="&amp;$B$3:$B$5000),0)),"")=0,"",(_xlfn.IFNA(INDEX($B$3:$B$5000,MATCH(0,COUNTIF(H$3:H72,"="&amp;$B$3:$B$5000),0)),"")))</f>
        <v/>
      </c>
      <c r="I73" s="15" t="str">
        <f t="shared" si="2"/>
        <v/>
      </c>
      <c r="M73" s="14" t="str" cm="1">
        <f t="array" ref="M73">IF(L73="","",_xlfn.TEXTJOIN(",",TRUE,IF(J73:J170=L73,H73:H170,"")))</f>
        <v/>
      </c>
    </row>
    <row r="74" spans="8:13">
      <c r="H74" s="50" t="str">
        <f t="array" ref="H74">IF(_xlfn.IFNA(INDEX($B$3:$B$5000,MATCH(0,COUNTIF(H$3:H73,"="&amp;$B$3:$B$5000),0)),"")=0,"",(_xlfn.IFNA(INDEX($B$3:$B$5000,MATCH(0,COUNTIF(H$3:H73,"="&amp;$B$3:$B$5000),0)),"")))</f>
        <v/>
      </c>
      <c r="I74" s="15" t="str">
        <f t="shared" si="2"/>
        <v/>
      </c>
      <c r="M74" s="14" t="str" cm="1">
        <f t="array" ref="M74">IF(L74="","",_xlfn.TEXTJOIN(",",TRUE,IF(J74:J171=L74,H74:H171,"")))</f>
        <v/>
      </c>
    </row>
    <row r="75" spans="8:13">
      <c r="H75" s="50" t="str">
        <f t="array" ref="H75">IF(_xlfn.IFNA(INDEX($B$3:$B$5000,MATCH(0,COUNTIF(H$3:H74,"="&amp;$B$3:$B$5000),0)),"")=0,"",(_xlfn.IFNA(INDEX($B$3:$B$5000,MATCH(0,COUNTIF(H$3:H74,"="&amp;$B$3:$B$5000),0)),"")))</f>
        <v/>
      </c>
      <c r="I75" s="15" t="str">
        <f t="shared" si="2"/>
        <v/>
      </c>
      <c r="M75" s="14" t="str" cm="1">
        <f t="array" ref="M75">IF(L75="","",_xlfn.TEXTJOIN(",",TRUE,IF(J75:J172=L75,H75:H172,"")))</f>
        <v/>
      </c>
    </row>
    <row r="76" spans="8:13">
      <c r="H76" s="50" t="str">
        <f t="array" ref="H76">IF(_xlfn.IFNA(INDEX($B$3:$B$5000,MATCH(0,COUNTIF(H$3:H75,"="&amp;$B$3:$B$5000),0)),"")=0,"",(_xlfn.IFNA(INDEX($B$3:$B$5000,MATCH(0,COUNTIF(H$3:H75,"="&amp;$B$3:$B$5000),0)),"")))</f>
        <v/>
      </c>
      <c r="I76" s="15" t="str">
        <f t="shared" si="2"/>
        <v/>
      </c>
      <c r="M76" s="14" t="str" cm="1">
        <f t="array" ref="M76">IF(L76="","",_xlfn.TEXTJOIN(",",TRUE,IF(J76:J173=L76,H76:H173,"")))</f>
        <v/>
      </c>
    </row>
    <row r="77" spans="8:13">
      <c r="H77" s="50" t="str">
        <f t="array" ref="H77">IF(_xlfn.IFNA(INDEX($B$3:$B$5000,MATCH(0,COUNTIF(H$3:H76,"="&amp;$B$3:$B$5000),0)),"")=0,"",(_xlfn.IFNA(INDEX($B$3:$B$5000,MATCH(0,COUNTIF(H$3:H76,"="&amp;$B$3:$B$5000),0)),"")))</f>
        <v/>
      </c>
      <c r="I77" s="15" t="str">
        <f t="shared" si="2"/>
        <v/>
      </c>
      <c r="M77" s="14" t="str" cm="1">
        <f t="array" ref="M77">IF(L77="","",_xlfn.TEXTJOIN(",",TRUE,IF(J77:J174=L77,H77:H174,"")))</f>
        <v/>
      </c>
    </row>
    <row r="78" spans="8:13">
      <c r="H78" s="50" t="str">
        <f t="array" ref="H78">IF(_xlfn.IFNA(INDEX($B$3:$B$5000,MATCH(0,COUNTIF(H$3:H77,"="&amp;$B$3:$B$5000),0)),"")=0,"",(_xlfn.IFNA(INDEX($B$3:$B$5000,MATCH(0,COUNTIF(H$3:H77,"="&amp;$B$3:$B$5000),0)),"")))</f>
        <v/>
      </c>
      <c r="I78" s="15" t="str">
        <f t="shared" si="2"/>
        <v/>
      </c>
      <c r="M78" s="14" t="str" cm="1">
        <f t="array" ref="M78">IF(L78="","",_xlfn.TEXTJOIN(",",TRUE,IF(J78:J175=L78,H78:H175,"")))</f>
        <v/>
      </c>
    </row>
    <row r="79" spans="8:13">
      <c r="H79" s="50" t="str">
        <f t="array" ref="H79">IF(_xlfn.IFNA(INDEX($B$3:$B$5000,MATCH(0,COUNTIF(H$3:H78,"="&amp;$B$3:$B$5000),0)),"")=0,"",(_xlfn.IFNA(INDEX($B$3:$B$5000,MATCH(0,COUNTIF(H$3:H78,"="&amp;$B$3:$B$5000),0)),"")))</f>
        <v/>
      </c>
      <c r="I79" s="15" t="str">
        <f t="shared" si="2"/>
        <v/>
      </c>
      <c r="M79" s="14" t="str" cm="1">
        <f t="array" ref="M79">IF(L79="","",_xlfn.TEXTJOIN(",",TRUE,IF(J79:J176=L79,H79:H176,"")))</f>
        <v/>
      </c>
    </row>
    <row r="80" spans="8:13">
      <c r="H80" s="50" t="str">
        <f t="array" ref="H80">IF(_xlfn.IFNA(INDEX($B$3:$B$5000,MATCH(0,COUNTIF(H$3:H79,"="&amp;$B$3:$B$5000),0)),"")=0,"",(_xlfn.IFNA(INDEX($B$3:$B$5000,MATCH(0,COUNTIF(H$3:H79,"="&amp;$B$3:$B$5000),0)),"")))</f>
        <v/>
      </c>
      <c r="I80" s="15" t="str">
        <f t="shared" si="2"/>
        <v/>
      </c>
      <c r="M80" s="14" t="str" cm="1">
        <f t="array" ref="M80">IF(L80="","",_xlfn.TEXTJOIN(",",TRUE,IF(J80:J177=L80,H80:H177,"")))</f>
        <v/>
      </c>
    </row>
    <row r="81" spans="8:13">
      <c r="H81" s="50" t="str">
        <f t="array" ref="H81">IF(_xlfn.IFNA(INDEX($B$3:$B$5000,MATCH(0,COUNTIF(H$3:H80,"="&amp;$B$3:$B$5000),0)),"")=0,"",(_xlfn.IFNA(INDEX($B$3:$B$5000,MATCH(0,COUNTIF(H$3:H80,"="&amp;$B$3:$B$5000),0)),"")))</f>
        <v/>
      </c>
      <c r="I81" s="15" t="str">
        <f t="shared" si="2"/>
        <v/>
      </c>
      <c r="M81" s="14" t="str" cm="1">
        <f t="array" ref="M81">IF(L81="","",_xlfn.TEXTJOIN(",",TRUE,IF(J81:J178=L81,H81:H178,"")))</f>
        <v/>
      </c>
    </row>
    <row r="82" spans="8:13">
      <c r="H82" s="50" t="str">
        <f t="array" ref="H82">IF(_xlfn.IFNA(INDEX($B$3:$B$5000,MATCH(0,COUNTIF(H$3:H81,"="&amp;$B$3:$B$5000),0)),"")=0,"",(_xlfn.IFNA(INDEX($B$3:$B$5000,MATCH(0,COUNTIF(H$3:H81,"="&amp;$B$3:$B$5000),0)),"")))</f>
        <v/>
      </c>
      <c r="I82" s="15" t="str">
        <f t="shared" si="2"/>
        <v/>
      </c>
      <c r="M82" s="14" t="str" cm="1">
        <f t="array" ref="M82">IF(L82="","",_xlfn.TEXTJOIN(",",TRUE,IF(J82:J179=L82,H82:H179,"")))</f>
        <v/>
      </c>
    </row>
    <row r="83" spans="8:13">
      <c r="H83" s="50" t="str">
        <f t="array" ref="H83">IF(_xlfn.IFNA(INDEX($B$3:$B$5000,MATCH(0,COUNTIF(H$3:H82,"="&amp;$B$3:$B$5000),0)),"")=0,"",(_xlfn.IFNA(INDEX($B$3:$B$5000,MATCH(0,COUNTIF(H$3:H82,"="&amp;$B$3:$B$5000),0)),"")))</f>
        <v/>
      </c>
      <c r="I83" s="15" t="str">
        <f t="shared" si="2"/>
        <v/>
      </c>
      <c r="M83" s="14" t="str" cm="1">
        <f t="array" ref="M83">IF(L83="","",_xlfn.TEXTJOIN(",",TRUE,IF(J83:J180=L83,H83:H180,"")))</f>
        <v/>
      </c>
    </row>
    <row r="84" spans="8:13">
      <c r="H84" s="50" t="str">
        <f t="array" ref="H84">IF(_xlfn.IFNA(INDEX($B$3:$B$5000,MATCH(0,COUNTIF(H$3:H83,"="&amp;$B$3:$B$5000),0)),"")=0,"",(_xlfn.IFNA(INDEX($B$3:$B$5000,MATCH(0,COUNTIF(H$3:H83,"="&amp;$B$3:$B$5000),0)),"")))</f>
        <v/>
      </c>
      <c r="I84" s="15" t="str">
        <f t="shared" si="2"/>
        <v/>
      </c>
      <c r="M84" s="14" t="str" cm="1">
        <f t="array" ref="M84">IF(L84="","",_xlfn.TEXTJOIN(",",TRUE,IF(J84:J181=L84,H84:H181,"")))</f>
        <v/>
      </c>
    </row>
    <row r="85" spans="8:13">
      <c r="H85" s="50" t="str">
        <f t="array" ref="H85">IF(_xlfn.IFNA(INDEX($B$3:$B$5000,MATCH(0,COUNTIF(H$3:H84,"="&amp;$B$3:$B$5000),0)),"")=0,"",(_xlfn.IFNA(INDEX($B$3:$B$5000,MATCH(0,COUNTIF(H$3:H84,"="&amp;$B$3:$B$5000),0)),"")))</f>
        <v/>
      </c>
      <c r="I85" s="15" t="str">
        <f t="shared" si="2"/>
        <v/>
      </c>
      <c r="M85" s="14" t="str" cm="1">
        <f t="array" ref="M85">IF(L85="","",_xlfn.TEXTJOIN(",",TRUE,IF(J85:J182=L85,H85:H182,"")))</f>
        <v/>
      </c>
    </row>
    <row r="86" spans="8:13">
      <c r="H86" s="50" t="str">
        <f t="array" ref="H86">IF(_xlfn.IFNA(INDEX($B$3:$B$5000,MATCH(0,COUNTIF(H$3:H85,"="&amp;$B$3:$B$5000),0)),"")=0,"",(_xlfn.IFNA(INDEX($B$3:$B$5000,MATCH(0,COUNTIF(H$3:H85,"="&amp;$B$3:$B$5000),0)),"")))</f>
        <v/>
      </c>
      <c r="I86" s="15" t="str">
        <f t="shared" si="2"/>
        <v/>
      </c>
      <c r="M86" s="14" t="str" cm="1">
        <f t="array" ref="M86">IF(L86="","",_xlfn.TEXTJOIN(",",TRUE,IF(J86:J183=L86,H86:H183,"")))</f>
        <v/>
      </c>
    </row>
    <row r="87" spans="8:13">
      <c r="H87" s="50" t="str">
        <f t="array" ref="H87">IF(_xlfn.IFNA(INDEX($B$3:$B$5000,MATCH(0,COUNTIF(H$3:H86,"="&amp;$B$3:$B$5000),0)),"")=0,"",(_xlfn.IFNA(INDEX($B$3:$B$5000,MATCH(0,COUNTIF(H$3:H86,"="&amp;$B$3:$B$5000),0)),"")))</f>
        <v/>
      </c>
      <c r="I87" s="15" t="str">
        <f t="shared" si="2"/>
        <v/>
      </c>
      <c r="M87" s="14" t="str" cm="1">
        <f t="array" ref="M87">IF(L87="","",_xlfn.TEXTJOIN(",",TRUE,IF(J87:J184=L87,H87:H184,"")))</f>
        <v/>
      </c>
    </row>
    <row r="88" spans="8:13">
      <c r="H88" s="50" t="str">
        <f t="array" ref="H88">IF(_xlfn.IFNA(INDEX($B$3:$B$5000,MATCH(0,COUNTIF(H$3:H87,"="&amp;$B$3:$B$5000),0)),"")=0,"",(_xlfn.IFNA(INDEX($B$3:$B$5000,MATCH(0,COUNTIF(H$3:H87,"="&amp;$B$3:$B$5000),0)),"")))</f>
        <v/>
      </c>
      <c r="I88" s="15" t="str">
        <f t="shared" si="2"/>
        <v/>
      </c>
      <c r="M88" s="14" t="str" cm="1">
        <f t="array" ref="M88">IF(L88="","",_xlfn.TEXTJOIN(",",TRUE,IF(J88:J185=L88,H88:H185,"")))</f>
        <v/>
      </c>
    </row>
    <row r="89" spans="8:13">
      <c r="H89" s="50" t="str">
        <f t="array" ref="H89">IF(_xlfn.IFNA(INDEX($B$3:$B$5000,MATCH(0,COUNTIF(H$3:H88,"="&amp;$B$3:$B$5000),0)),"")=0,"",(_xlfn.IFNA(INDEX($B$3:$B$5000,MATCH(0,COUNTIF(H$3:H88,"="&amp;$B$3:$B$5000),0)),"")))</f>
        <v/>
      </c>
      <c r="I89" s="15" t="str">
        <f t="shared" si="2"/>
        <v/>
      </c>
      <c r="M89" s="14" t="str" cm="1">
        <f t="array" ref="M89">IF(L89="","",_xlfn.TEXTJOIN(",",TRUE,IF(J89:J186=L89,H89:H186,"")))</f>
        <v/>
      </c>
    </row>
    <row r="90" spans="8:13">
      <c r="H90" s="50" t="str">
        <f t="array" ref="H90">IF(_xlfn.IFNA(INDEX($B$3:$B$5000,MATCH(0,COUNTIF(H$3:H89,"="&amp;$B$3:$B$5000),0)),"")=0,"",(_xlfn.IFNA(INDEX($B$3:$B$5000,MATCH(0,COUNTIF(H$3:H89,"="&amp;$B$3:$B$5000),0)),"")))</f>
        <v/>
      </c>
      <c r="I90" s="15" t="str">
        <f t="shared" si="2"/>
        <v/>
      </c>
      <c r="M90" s="14" t="str" cm="1">
        <f t="array" ref="M90">IF(L90="","",_xlfn.TEXTJOIN(",",TRUE,IF(J90:J187=L90,H90:H187,"")))</f>
        <v/>
      </c>
    </row>
    <row r="91" spans="8:13">
      <c r="H91" s="50" t="str">
        <f t="array" ref="H91">IF(_xlfn.IFNA(INDEX($B$3:$B$5000,MATCH(0,COUNTIF(H$3:H90,"="&amp;$B$3:$B$5000),0)),"")=0,"",(_xlfn.IFNA(INDEX($B$3:$B$5000,MATCH(0,COUNTIF(H$3:H90,"="&amp;$B$3:$B$5000),0)),"")))</f>
        <v/>
      </c>
      <c r="I91" s="15" t="str">
        <f t="shared" si="2"/>
        <v/>
      </c>
      <c r="M91" s="14" t="str" cm="1">
        <f t="array" ref="M91">IF(L91="","",_xlfn.TEXTJOIN(",",TRUE,IF(J91:J188=L91,H91:H188,"")))</f>
        <v/>
      </c>
    </row>
    <row r="92" spans="8:13">
      <c r="H92" s="50" t="str">
        <f t="array" ref="H92">IF(_xlfn.IFNA(INDEX($B$3:$B$5000,MATCH(0,COUNTIF(H$3:H91,"="&amp;$B$3:$B$5000),0)),"")=0,"",(_xlfn.IFNA(INDEX($B$3:$B$5000,MATCH(0,COUNTIF(H$3:H91,"="&amp;$B$3:$B$5000),0)),"")))</f>
        <v/>
      </c>
      <c r="I92" s="15" t="str">
        <f t="shared" si="2"/>
        <v/>
      </c>
      <c r="M92" s="14" t="str" cm="1">
        <f t="array" ref="M92">IF(L92="","",_xlfn.TEXTJOIN(",",TRUE,IF(J92:J189=L92,H92:H189,"")))</f>
        <v/>
      </c>
    </row>
    <row r="93" spans="8:13">
      <c r="H93" s="50" t="str">
        <f t="array" ref="H93">IF(_xlfn.IFNA(INDEX($B$3:$B$5000,MATCH(0,COUNTIF(H$3:H92,"="&amp;$B$3:$B$5000),0)),"")=0,"",(_xlfn.IFNA(INDEX($B$3:$B$5000,MATCH(0,COUNTIF(H$3:H92,"="&amp;$B$3:$B$5000),0)),"")))</f>
        <v/>
      </c>
      <c r="I93" s="15" t="str">
        <f t="shared" si="2"/>
        <v/>
      </c>
      <c r="M93" s="14" t="str" cm="1">
        <f t="array" ref="M93">IF(L93="","",_xlfn.TEXTJOIN(",",TRUE,IF(J93:J190=L93,H93:H190,"")))</f>
        <v/>
      </c>
    </row>
    <row r="94" spans="8:13">
      <c r="H94" s="50" t="str">
        <f t="array" ref="H94">IF(_xlfn.IFNA(INDEX($B$3:$B$5000,MATCH(0,COUNTIF(H$3:H93,"="&amp;$B$3:$B$5000),0)),"")=0,"",(_xlfn.IFNA(INDEX($B$3:$B$5000,MATCH(0,COUNTIF(H$3:H93,"="&amp;$B$3:$B$5000),0)),"")))</f>
        <v/>
      </c>
      <c r="I94" s="15" t="str">
        <f t="shared" si="2"/>
        <v/>
      </c>
      <c r="M94" s="14" t="str" cm="1">
        <f t="array" ref="M94">IF(L94="","",_xlfn.TEXTJOIN(",",TRUE,IF(J94:J191=L94,H94:H191,"")))</f>
        <v/>
      </c>
    </row>
    <row r="95" spans="8:13">
      <c r="H95" s="50" t="str">
        <f t="array" ref="H95">IF(_xlfn.IFNA(INDEX($B$3:$B$5000,MATCH(0,COUNTIF(H$3:H94,"="&amp;$B$3:$B$5000),0)),"")=0,"",(_xlfn.IFNA(INDEX($B$3:$B$5000,MATCH(0,COUNTIF(H$3:H94,"="&amp;$B$3:$B$5000),0)),"")))</f>
        <v/>
      </c>
      <c r="I95" s="15" t="str">
        <f t="shared" si="2"/>
        <v/>
      </c>
      <c r="M95" s="14" t="str" cm="1">
        <f t="array" ref="M95">IF(L95="","",_xlfn.TEXTJOIN(",",TRUE,IF(J95:J192=L95,H95:H192,"")))</f>
        <v/>
      </c>
    </row>
    <row r="96" spans="8:13">
      <c r="H96" s="50" t="str">
        <f t="array" ref="H96">IF(_xlfn.IFNA(INDEX($B$3:$B$5000,MATCH(0,COUNTIF(H$3:H95,"="&amp;$B$3:$B$5000),0)),"")=0,"",(_xlfn.IFNA(INDEX($B$3:$B$5000,MATCH(0,COUNTIF(H$3:H95,"="&amp;$B$3:$B$5000),0)),"")))</f>
        <v/>
      </c>
      <c r="I96" s="15" t="str">
        <f t="shared" si="2"/>
        <v/>
      </c>
      <c r="M96" s="14" t="str" cm="1">
        <f t="array" ref="M96">IF(L96="","",_xlfn.TEXTJOIN(",",TRUE,IF(J96:J193=L96,H96:H193,"")))</f>
        <v/>
      </c>
    </row>
    <row r="97" spans="8:13">
      <c r="H97" s="50" t="str">
        <f t="array" ref="H97">IF(_xlfn.IFNA(INDEX($B$3:$B$5000,MATCH(0,COUNTIF(H$3:H96,"="&amp;$B$3:$B$5000),0)),"")=0,"",(_xlfn.IFNA(INDEX($B$3:$B$5000,MATCH(0,COUNTIF(H$3:H96,"="&amp;$B$3:$B$5000),0)),"")))</f>
        <v/>
      </c>
      <c r="I97" s="15" t="str">
        <f t="shared" si="2"/>
        <v/>
      </c>
      <c r="M97" s="14" t="str" cm="1">
        <f t="array" ref="M97">IF(L97="","",_xlfn.TEXTJOIN(",",TRUE,IF(J97:J194=L97,H97:H194,"")))</f>
        <v/>
      </c>
    </row>
    <row r="98" spans="8:13">
      <c r="H98" s="50" t="str">
        <f t="array" ref="H98">IF(_xlfn.IFNA(INDEX($B$3:$B$5000,MATCH(0,COUNTIF(H$3:H97,"="&amp;$B$3:$B$5000),0)),"")=0,"",(_xlfn.IFNA(INDEX($B$3:$B$5000,MATCH(0,COUNTIF(H$3:H97,"="&amp;$B$3:$B$5000),0)),"")))</f>
        <v/>
      </c>
      <c r="I98" s="15" t="str">
        <f t="shared" si="2"/>
        <v/>
      </c>
      <c r="M98" s="14" t="str" cm="1">
        <f t="array" ref="M98">IF(L98="","",_xlfn.TEXTJOIN(",",TRUE,IF(J98:J195=L98,H98:H195,"")))</f>
        <v/>
      </c>
    </row>
    <row r="99" spans="8:13">
      <c r="H99" s="50" t="str">
        <f t="array" ref="H99">IF(_xlfn.IFNA(INDEX($B$3:$B$5000,MATCH(0,COUNTIF(H$3:H98,"="&amp;$B$3:$B$5000),0)),"")=0,"",(_xlfn.IFNA(INDEX($B$3:$B$5000,MATCH(0,COUNTIF(H$3:H98,"="&amp;$B$3:$B$5000),0)),"")))</f>
        <v/>
      </c>
      <c r="I99" s="15" t="str">
        <f t="shared" ref="I99:I100" si="3">IF(H99="","",COUNTIF(B:B,H99))</f>
        <v/>
      </c>
      <c r="M99" s="14" t="str" cm="1">
        <f t="array" ref="M99">IF(L99="","",_xlfn.TEXTJOIN(",",TRUE,IF(J99:J196=L99,H99:H196,"")))</f>
        <v/>
      </c>
    </row>
    <row r="100" spans="8:13">
      <c r="H100" s="50" t="str">
        <f t="array" ref="H100">IF(_xlfn.IFNA(INDEX($B$3:$B$5000,MATCH(0,COUNTIF(H$3:H99,"="&amp;$B$3:$B$5000),0)),"")=0,"",(_xlfn.IFNA(INDEX($B$3:$B$5000,MATCH(0,COUNTIF(H$3:H99,"="&amp;$B$3:$B$5000),0)),"")))</f>
        <v/>
      </c>
      <c r="I100" s="15" t="str">
        <f t="shared" si="3"/>
        <v/>
      </c>
      <c r="M100" s="14" t="str" cm="1">
        <f t="array" ref="M100">IF(L100="","",_xlfn.TEXTJOIN(",",TRUE,IF(J100:J197=L100,H100:H197,"")))</f>
        <v/>
      </c>
    </row>
  </sheetData>
  <sheetProtection algorithmName="SHA-512" hashValue="XG0kNhDtE3IklZGiHFBmsQZ+AWsKyYxc7Hq+axQJgc0OOegmiZHw7JAX/X/8IUmgx7kkGmiOLRc6LO6O9gAxyQ==" saltValue="phH6QI4E98xwCxl/YXjP+w==" spinCount="100000" sheet="1" formatCells="0" formatColumns="0" formatRows="0" insertRows="0" deleteRows="0" sort="0" autoFilter="0"/>
  <autoFilter ref="A2:G2" xr:uid="{878428A3-EA9F-41DB-9537-A47673696E63}"/>
  <mergeCells count="4">
    <mergeCell ref="F1:G1"/>
    <mergeCell ref="A1:E1"/>
    <mergeCell ref="H1:I1"/>
    <mergeCell ref="J1:P1"/>
  </mergeCells>
  <phoneticPr fontId="4"/>
  <conditionalFormatting sqref="A1:G1048576">
    <cfRule type="expression" dxfId="8" priority="1">
      <formula>$A1="凡例"</formula>
    </cfRule>
  </conditionalFormatting>
  <conditionalFormatting sqref="C3:D1000">
    <cfRule type="expression" dxfId="7" priority="3">
      <formula>AND($L$2=TRUE,COUNTIF(C3,"*𠮷*")+COUNTIF(C3,"*𫞎*")+COUNTIF(C3,"*𡈽*")+COUNTIF(C3,"*辻󠄀*")+COUNTIF(C3,"*𠩤*")+COUNTIF(C3,"*𦥑*")+COUNTIF(C3,"*𦚰*")+COUNTIF(C3,"*𫝆*")+COUNTIF(C3,"*⻆*"))</formula>
    </cfRule>
  </conditionalFormatting>
  <dataValidations count="1">
    <dataValidation type="list" allowBlank="1" showInputMessage="1" showErrorMessage="1" sqref="J3:J499" xr:uid="{BA481523-8E63-42E4-A199-CDFED61D7E11}">
      <formula1>"小1,小2,小3,小4,小5,小6,中1,中2,中3,高1,高2,高3"</formula1>
    </dataValidation>
  </dataValidations>
  <pageMargins left="0.7" right="0.7" top="0.75" bottom="0.75" header="0.3" footer="0.3"/>
  <pageSetup paperSize="9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169" r:id="rId4" name="Check Box 1">
              <controlPr defaultSize="0" autoFill="0" autoLine="0" autoPict="0">
                <anchor moveWithCells="1">
                  <from>
                    <xdr:col>11</xdr:col>
                    <xdr:colOff>114300</xdr:colOff>
                    <xdr:row>1</xdr:row>
                    <xdr:rowOff>104775</xdr:rowOff>
                  </from>
                  <to>
                    <xdr:col>11</xdr:col>
                    <xdr:colOff>466725</xdr:colOff>
                    <xdr:row>1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0" r:id="rId5" name="Check Box 2">
              <controlPr defaultSize="0" autoFill="0" autoLine="0" autoPict="0">
                <anchor moveWithCells="1">
                  <from>
                    <xdr:col>13</xdr:col>
                    <xdr:colOff>114300</xdr:colOff>
                    <xdr:row>1</xdr:row>
                    <xdr:rowOff>104775</xdr:rowOff>
                  </from>
                  <to>
                    <xdr:col>14</xdr:col>
                    <xdr:colOff>9525</xdr:colOff>
                    <xdr:row>1</xdr:row>
                    <xdr:rowOff>342900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1" r:id="rId6" name="Check Box 3">
              <controlPr defaultSize="0" autoFill="0" autoLine="0" autoPict="0">
                <anchor moveWithCells="1">
                  <from>
                    <xdr:col>15</xdr:col>
                    <xdr:colOff>114300</xdr:colOff>
                    <xdr:row>1</xdr:row>
                    <xdr:rowOff>104775</xdr:rowOff>
                  </from>
                  <to>
                    <xdr:col>16</xdr:col>
                    <xdr:colOff>38100</xdr:colOff>
                    <xdr:row>1</xdr:row>
                    <xdr:rowOff>342900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2BF6F7-CF32-4332-8C30-9BB8DF1EC1E3}">
  <sheetPr codeName="Sheet2"/>
  <dimension ref="A1:F366"/>
  <sheetViews>
    <sheetView showGridLines="0" workbookViewId="0">
      <pane ySplit="1" topLeftCell="A2" activePane="bottomLeft" state="frozen"/>
      <selection pane="bottomLeft"/>
    </sheetView>
  </sheetViews>
  <sheetFormatPr defaultRowHeight="12.75"/>
  <cols>
    <col min="2" max="2" width="19.85546875" customWidth="1"/>
    <col min="3" max="3" width="5.7109375" customWidth="1"/>
    <col min="4" max="4" width="16.7109375" customWidth="1"/>
    <col min="5" max="5" width="18.5703125" style="2" customWidth="1"/>
    <col min="6" max="6" width="18.5703125" style="1" customWidth="1"/>
    <col min="12" max="12" width="15.28515625" bestFit="1" customWidth="1"/>
  </cols>
  <sheetData>
    <row r="1" spans="1:6" ht="72.75" customHeight="1">
      <c r="B1" s="5" t="s">
        <v>4</v>
      </c>
      <c r="C1" s="6" t="s">
        <v>5</v>
      </c>
      <c r="D1" s="5" t="s">
        <v>6</v>
      </c>
      <c r="E1" s="7" t="s">
        <v>756</v>
      </c>
      <c r="F1" s="8" t="s">
        <v>757</v>
      </c>
    </row>
    <row r="2" spans="1:6" ht="16.5">
      <c r="A2" s="13" t="s">
        <v>7</v>
      </c>
      <c r="B2" s="10">
        <v>45748</v>
      </c>
      <c r="C2" s="11" t="str">
        <f t="shared" ref="C2:C35" si="0">TEXT(B2,"aaa")</f>
        <v>火</v>
      </c>
      <c r="D2" s="11" t="str">
        <f>IF(COUNTIF(祝日!$B$2:$B$37,ご提出期限早見表!B2)&gt;0,"フィリピン祝日",IF(COUNTIF(祝日!$B$40:$B$66,ご提出期限早見表!B2)&gt;0,"日本の祝日",IF(COUNTIF(祝日!$B$69:$B$77,ご提出期限早見表!B2)&gt;0,"休業日"," ")))</f>
        <v xml:space="preserve"> </v>
      </c>
      <c r="E2" s="18">
        <f>WORKDAY(B2, -15, 祝日!$B$2:$B$75)</f>
        <v>45723</v>
      </c>
      <c r="F2" s="18">
        <f>WORKDAY(B2, -5, 祝日!$B$2:$B$75)</f>
        <v>45740</v>
      </c>
    </row>
    <row r="3" spans="1:6" ht="16.5">
      <c r="B3" s="10">
        <f>B2+1</f>
        <v>45749</v>
      </c>
      <c r="C3" s="11" t="str">
        <f t="shared" si="0"/>
        <v>水</v>
      </c>
      <c r="D3" s="11" t="str">
        <f>IF(COUNTIF(祝日!$B$2:$B$37,ご提出期限早見表!B3)&gt;0,"フィリピン祝日",IF(COUNTIF(祝日!$B$40:$B$66,ご提出期限早見表!B3)&gt;0,"日本の祝日",IF(COUNTIF(祝日!$B$69:$B$77,ご提出期限早見表!B3)&gt;0,"休業日"," ")))</f>
        <v xml:space="preserve"> </v>
      </c>
      <c r="E3" s="18">
        <f>WORKDAY(B3, -15, 祝日!$B$2:$B$75)</f>
        <v>45726</v>
      </c>
      <c r="F3" s="18">
        <f>WORKDAY(B3, -5, 祝日!$B$2:$B$75)</f>
        <v>45741</v>
      </c>
    </row>
    <row r="4" spans="1:6" ht="16.5">
      <c r="B4" s="10">
        <f t="shared" ref="B4:B67" si="1">B3+1</f>
        <v>45750</v>
      </c>
      <c r="C4" s="4" t="str">
        <f t="shared" si="0"/>
        <v>木</v>
      </c>
      <c r="D4" s="4" t="str">
        <f>IF(COUNTIF(祝日!$B$2:$B$37,ご提出期限早見表!B4)&gt;0,"フィリピン祝日",IF(COUNTIF(祝日!$B$40:$B$66,ご提出期限早見表!B4)&gt;0,"日本の祝日",IF(COUNTIF(祝日!$B$69:$B$77,ご提出期限早見表!B4)&gt;0,"休業日"," ")))</f>
        <v xml:space="preserve"> </v>
      </c>
      <c r="E4" s="18">
        <f>WORKDAY(B4, -15, 祝日!$B$2:$B$75)</f>
        <v>45727</v>
      </c>
      <c r="F4" s="18">
        <f>WORKDAY(B4, -5, 祝日!$B$2:$B$75)</f>
        <v>45742</v>
      </c>
    </row>
    <row r="5" spans="1:6" ht="16.5">
      <c r="B5" s="10">
        <f t="shared" si="1"/>
        <v>45751</v>
      </c>
      <c r="C5" s="4" t="str">
        <f t="shared" si="0"/>
        <v>金</v>
      </c>
      <c r="D5" s="4" t="str">
        <f>IF(COUNTIF(祝日!$B$2:$B$37,ご提出期限早見表!B5)&gt;0,"フィリピン祝日",IF(COUNTIF(祝日!$B$40:$B$66,ご提出期限早見表!B5)&gt;0,"日本の祝日",IF(COUNTIF(祝日!$B$69:$B$77,ご提出期限早見表!B5)&gt;0,"休業日"," ")))</f>
        <v xml:space="preserve"> </v>
      </c>
      <c r="E5" s="18">
        <f>WORKDAY(B5, -15, 祝日!$B$2:$B$75)</f>
        <v>45728</v>
      </c>
      <c r="F5" s="18">
        <f>WORKDAY(B5, -5, 祝日!$B$2:$B$75)</f>
        <v>45743</v>
      </c>
    </row>
    <row r="6" spans="1:6" ht="16.5">
      <c r="B6" s="10">
        <f t="shared" si="1"/>
        <v>45752</v>
      </c>
      <c r="C6" s="4" t="str">
        <f t="shared" si="0"/>
        <v>土</v>
      </c>
      <c r="D6" s="4" t="str">
        <f>IF(COUNTIF(祝日!$B$2:$B$37,ご提出期限早見表!B6)&gt;0,"フィリピン祝日",IF(COUNTIF(祝日!$B$40:$B$66,ご提出期限早見表!B6)&gt;0,"日本の祝日",IF(COUNTIF(祝日!$B$69:$B$77,ご提出期限早見表!B6)&gt;0,"休業日"," ")))</f>
        <v xml:space="preserve"> </v>
      </c>
      <c r="E6" s="18">
        <f>WORKDAY(B6, -15, 祝日!$B$2:$B$75)</f>
        <v>45729</v>
      </c>
      <c r="F6" s="18">
        <f>WORKDAY(B6, -5, 祝日!$B$2:$B$75)</f>
        <v>45744</v>
      </c>
    </row>
    <row r="7" spans="1:6" ht="16.5">
      <c r="B7" s="10">
        <f t="shared" si="1"/>
        <v>45753</v>
      </c>
      <c r="C7" s="4" t="str">
        <f t="shared" si="0"/>
        <v>日</v>
      </c>
      <c r="D7" s="4" t="str">
        <f>IF(COUNTIF(祝日!$B$2:$B$37,ご提出期限早見表!B7)&gt;0,"フィリピン祝日",IF(COUNTIF(祝日!$B$40:$B$66,ご提出期限早見表!B7)&gt;0,"日本の祝日",IF(COUNTIF(祝日!$B$69:$B$77,ご提出期限早見表!B7)&gt;0,"休業日"," ")))</f>
        <v xml:space="preserve"> </v>
      </c>
      <c r="E7" s="18">
        <f>WORKDAY(B7, -15, 祝日!$B$2:$B$75)</f>
        <v>45729</v>
      </c>
      <c r="F7" s="18">
        <f>WORKDAY(B7, -5, 祝日!$B$2:$B$75)</f>
        <v>45744</v>
      </c>
    </row>
    <row r="8" spans="1:6" ht="16.5">
      <c r="B8" s="10">
        <f t="shared" si="1"/>
        <v>45754</v>
      </c>
      <c r="C8" s="4" t="str">
        <f t="shared" si="0"/>
        <v>月</v>
      </c>
      <c r="D8" s="4" t="str">
        <f>IF(COUNTIF(祝日!$B$2:$B$37,ご提出期限早見表!B8)&gt;0,"フィリピン祝日",IF(COUNTIF(祝日!$B$40:$B$66,ご提出期限早見表!B8)&gt;0,"日本の祝日",IF(COUNTIF(祝日!$B$69:$B$77,ご提出期限早見表!B8)&gt;0,"休業日"," ")))</f>
        <v xml:space="preserve"> </v>
      </c>
      <c r="E8" s="18">
        <f>WORKDAY(B8, -15, 祝日!$B$2:$B$75)</f>
        <v>45729</v>
      </c>
      <c r="F8" s="18">
        <f>WORKDAY(B8, -5, 祝日!$B$2:$B$75)</f>
        <v>45744</v>
      </c>
    </row>
    <row r="9" spans="1:6" ht="16.5">
      <c r="B9" s="10">
        <f t="shared" si="1"/>
        <v>45755</v>
      </c>
      <c r="C9" s="4" t="str">
        <f t="shared" si="0"/>
        <v>火</v>
      </c>
      <c r="D9" s="4" t="str">
        <f>IF(COUNTIF(祝日!$B$2:$B$37,ご提出期限早見表!B9)&gt;0,"フィリピン祝日",IF(COUNTIF(祝日!$B$40:$B$66,ご提出期限早見表!B9)&gt;0,"日本の祝日",IF(COUNTIF(祝日!$B$69:$B$77,ご提出期限早見表!B9)&gt;0,"休業日"," ")))</f>
        <v xml:space="preserve"> </v>
      </c>
      <c r="E9" s="18">
        <f>WORKDAY(B9, -15, 祝日!$B$2:$B$75)</f>
        <v>45730</v>
      </c>
      <c r="F9" s="18">
        <f>WORKDAY(B9, -5, 祝日!$B$2:$B$75)</f>
        <v>45748</v>
      </c>
    </row>
    <row r="10" spans="1:6" ht="16.5">
      <c r="B10" s="10">
        <f t="shared" si="1"/>
        <v>45756</v>
      </c>
      <c r="C10" s="4" t="str">
        <f t="shared" si="0"/>
        <v>水</v>
      </c>
      <c r="D10" s="4" t="str">
        <f>IF(COUNTIF(祝日!$B$2:$B$37,ご提出期限早見表!B10)&gt;0,"フィリピン祝日",IF(COUNTIF(祝日!$B$40:$B$66,ご提出期限早見表!B10)&gt;0,"日本の祝日",IF(COUNTIF(祝日!$B$69:$B$77,ご提出期限早見表!B10)&gt;0,"休業日"," ")))</f>
        <v>フィリピン祝日</v>
      </c>
      <c r="E10" s="18">
        <f>WORKDAY(B10, -15, 祝日!$B$2:$B$75)</f>
        <v>45733</v>
      </c>
      <c r="F10" s="18">
        <f>WORKDAY(B10, -5, 祝日!$B$2:$B$75)</f>
        <v>45749</v>
      </c>
    </row>
    <row r="11" spans="1:6" ht="16.5">
      <c r="B11" s="10">
        <f t="shared" si="1"/>
        <v>45757</v>
      </c>
      <c r="C11" s="4" t="str">
        <f t="shared" si="0"/>
        <v>木</v>
      </c>
      <c r="D11" s="4" t="str">
        <f>IF(COUNTIF(祝日!$B$2:$B$37,ご提出期限早見表!B11)&gt;0,"フィリピン祝日",IF(COUNTIF(祝日!$B$40:$B$66,ご提出期限早見表!B11)&gt;0,"日本の祝日",IF(COUNTIF(祝日!$B$69:$B$77,ご提出期限早見表!B11)&gt;0,"休業日"," ")))</f>
        <v xml:space="preserve"> </v>
      </c>
      <c r="E11" s="18">
        <f>WORKDAY(B11, -15, 祝日!$B$2:$B$75)</f>
        <v>45733</v>
      </c>
      <c r="F11" s="18">
        <f>WORKDAY(B11, -5, 祝日!$B$2:$B$75)</f>
        <v>45749</v>
      </c>
    </row>
    <row r="12" spans="1:6" ht="16.5">
      <c r="B12" s="10">
        <f t="shared" si="1"/>
        <v>45758</v>
      </c>
      <c r="C12" s="4" t="str">
        <f t="shared" si="0"/>
        <v>金</v>
      </c>
      <c r="D12" s="4" t="str">
        <f>IF(COUNTIF(祝日!$B$2:$B$37,ご提出期限早見表!B12)&gt;0,"フィリピン祝日",IF(COUNTIF(祝日!$B$40:$B$66,ご提出期限早見表!B12)&gt;0,"日本の祝日",IF(COUNTIF(祝日!$B$69:$B$77,ご提出期限早見表!B12)&gt;0,"休業日"," ")))</f>
        <v xml:space="preserve"> </v>
      </c>
      <c r="E12" s="18">
        <f>WORKDAY(B12, -15, 祝日!$B$2:$B$75)</f>
        <v>45734</v>
      </c>
      <c r="F12" s="18">
        <f>WORKDAY(B12, -5, 祝日!$B$2:$B$75)</f>
        <v>45750</v>
      </c>
    </row>
    <row r="13" spans="1:6" ht="16.5">
      <c r="B13" s="10">
        <f t="shared" si="1"/>
        <v>45759</v>
      </c>
      <c r="C13" s="4" t="str">
        <f t="shared" si="0"/>
        <v>土</v>
      </c>
      <c r="D13" s="4" t="str">
        <f>IF(COUNTIF(祝日!$B$2:$B$37,ご提出期限早見表!B13)&gt;0,"フィリピン祝日",IF(COUNTIF(祝日!$B$40:$B$66,ご提出期限早見表!B13)&gt;0,"日本の祝日",IF(COUNTIF(祝日!$B$69:$B$77,ご提出期限早見表!B13)&gt;0,"休業日"," ")))</f>
        <v xml:space="preserve"> </v>
      </c>
      <c r="E13" s="18">
        <f>WORKDAY(B13, -15, 祝日!$B$2:$B$75)</f>
        <v>45735</v>
      </c>
      <c r="F13" s="18">
        <f>WORKDAY(B13, -5, 祝日!$B$2:$B$75)</f>
        <v>45751</v>
      </c>
    </row>
    <row r="14" spans="1:6" ht="16.5">
      <c r="B14" s="10">
        <f t="shared" si="1"/>
        <v>45760</v>
      </c>
      <c r="C14" s="4" t="str">
        <f t="shared" si="0"/>
        <v>日</v>
      </c>
      <c r="D14" s="4" t="str">
        <f>IF(COUNTIF(祝日!$B$2:$B$37,ご提出期限早見表!B14)&gt;0,"フィリピン祝日",IF(COUNTIF(祝日!$B$40:$B$66,ご提出期限早見表!B14)&gt;0,"日本の祝日",IF(COUNTIF(祝日!$B$69:$B$77,ご提出期限早見表!B14)&gt;0,"休業日"," ")))</f>
        <v xml:space="preserve"> </v>
      </c>
      <c r="E14" s="18">
        <f>WORKDAY(B14, -15, 祝日!$B$2:$B$75)</f>
        <v>45735</v>
      </c>
      <c r="F14" s="18">
        <f>WORKDAY(B14, -5, 祝日!$B$2:$B$75)</f>
        <v>45751</v>
      </c>
    </row>
    <row r="15" spans="1:6" ht="16.5">
      <c r="B15" s="10">
        <f t="shared" si="1"/>
        <v>45761</v>
      </c>
      <c r="C15" s="4" t="str">
        <f t="shared" si="0"/>
        <v>月</v>
      </c>
      <c r="D15" s="4" t="str">
        <f>IF(COUNTIF(祝日!$B$2:$B$37,ご提出期限早見表!B15)&gt;0,"フィリピン祝日",IF(COUNTIF(祝日!$B$40:$B$66,ご提出期限早見表!B15)&gt;0,"日本の祝日",IF(COUNTIF(祝日!$B$69:$B$77,ご提出期限早見表!B15)&gt;0,"休業日"," ")))</f>
        <v xml:space="preserve"> </v>
      </c>
      <c r="E15" s="18">
        <f>WORKDAY(B15, -15, 祝日!$B$2:$B$75)</f>
        <v>45735</v>
      </c>
      <c r="F15" s="18">
        <f>WORKDAY(B15, -5, 祝日!$B$2:$B$75)</f>
        <v>45751</v>
      </c>
    </row>
    <row r="16" spans="1:6" ht="16.5">
      <c r="B16" s="10">
        <f t="shared" si="1"/>
        <v>45762</v>
      </c>
      <c r="C16" s="4" t="str">
        <f t="shared" si="0"/>
        <v>火</v>
      </c>
      <c r="D16" s="4" t="str">
        <f>IF(COUNTIF(祝日!$B$2:$B$37,ご提出期限早見表!B16)&gt;0,"フィリピン祝日",IF(COUNTIF(祝日!$B$40:$B$66,ご提出期限早見表!B16)&gt;0,"日本の祝日",IF(COUNTIF(祝日!$B$69:$B$77,ご提出期限早見表!B16)&gt;0,"休業日"," ")))</f>
        <v xml:space="preserve"> </v>
      </c>
      <c r="E16" s="18">
        <f>WORKDAY(B16, -15, 祝日!$B$2:$B$75)</f>
        <v>45737</v>
      </c>
      <c r="F16" s="18">
        <f>WORKDAY(B16, -5, 祝日!$B$2:$B$75)</f>
        <v>45754</v>
      </c>
    </row>
    <row r="17" spans="1:6" ht="16.5">
      <c r="B17" s="10">
        <f t="shared" si="1"/>
        <v>45763</v>
      </c>
      <c r="C17" s="4" t="str">
        <f t="shared" si="0"/>
        <v>水</v>
      </c>
      <c r="D17" s="4" t="str">
        <f>IF(COUNTIF(祝日!$B$2:$B$37,ご提出期限早見表!B17)&gt;0,"フィリピン祝日",IF(COUNTIF(祝日!$B$40:$B$66,ご提出期限早見表!B17)&gt;0,"日本の祝日",IF(COUNTIF(祝日!$B$69:$B$77,ご提出期限早見表!B17)&gt;0,"休業日"," ")))</f>
        <v xml:space="preserve"> </v>
      </c>
      <c r="E17" s="18">
        <f>WORKDAY(B17, -15, 祝日!$B$2:$B$75)</f>
        <v>45740</v>
      </c>
      <c r="F17" s="18">
        <f>WORKDAY(B17, -5, 祝日!$B$2:$B$75)</f>
        <v>45755</v>
      </c>
    </row>
    <row r="18" spans="1:6" ht="16.5">
      <c r="B18" s="10">
        <f t="shared" si="1"/>
        <v>45764</v>
      </c>
      <c r="C18" s="4" t="str">
        <f t="shared" si="0"/>
        <v>木</v>
      </c>
      <c r="D18" s="4" t="str">
        <f>IF(COUNTIF(祝日!$B$2:$B$37,ご提出期限早見表!B18)&gt;0,"フィリピン祝日",IF(COUNTIF(祝日!$B$40:$B$66,ご提出期限早見表!B18)&gt;0,"日本の祝日",IF(COUNTIF(祝日!$B$69:$B$77,ご提出期限早見表!B18)&gt;0,"休業日"," ")))</f>
        <v>フィリピン祝日</v>
      </c>
      <c r="E18" s="18">
        <f>WORKDAY(B18, -15, 祝日!$B$2:$B$75)</f>
        <v>45741</v>
      </c>
      <c r="F18" s="18">
        <f>WORKDAY(B18, -5, 祝日!$B$2:$B$75)</f>
        <v>45757</v>
      </c>
    </row>
    <row r="19" spans="1:6" ht="16.5">
      <c r="B19" s="10">
        <f t="shared" si="1"/>
        <v>45765</v>
      </c>
      <c r="C19" s="4" t="str">
        <f t="shared" si="0"/>
        <v>金</v>
      </c>
      <c r="D19" s="4" t="str">
        <f>IF(COUNTIF(祝日!$B$2:$B$37,ご提出期限早見表!B19)&gt;0,"フィリピン祝日",IF(COUNTIF(祝日!$B$40:$B$66,ご提出期限早見表!B19)&gt;0,"日本の祝日",IF(COUNTIF(祝日!$B$69:$B$77,ご提出期限早見表!B19)&gt;0,"休業日"," ")))</f>
        <v>フィリピン祝日</v>
      </c>
      <c r="E19" s="18">
        <f>WORKDAY(B19, -15, 祝日!$B$2:$B$75)</f>
        <v>45741</v>
      </c>
      <c r="F19" s="18">
        <f>WORKDAY(B19, -5, 祝日!$B$2:$B$75)</f>
        <v>45757</v>
      </c>
    </row>
    <row r="20" spans="1:6" ht="16.5">
      <c r="B20" s="10">
        <f t="shared" si="1"/>
        <v>45766</v>
      </c>
      <c r="C20" s="4" t="str">
        <f t="shared" si="0"/>
        <v>土</v>
      </c>
      <c r="D20" s="4" t="str">
        <f>IF(COUNTIF(祝日!$B$2:$B$37,ご提出期限早見表!B20)&gt;0,"フィリピン祝日",IF(COUNTIF(祝日!$B$40:$B$66,ご提出期限早見表!B20)&gt;0,"日本の祝日",IF(COUNTIF(祝日!$B$69:$B$77,ご提出期限早見表!B20)&gt;0,"休業日"," ")))</f>
        <v>フィリピン祝日</v>
      </c>
      <c r="E20" s="18">
        <f>WORKDAY(B20, -15, 祝日!$B$2:$B$75)</f>
        <v>45741</v>
      </c>
      <c r="F20" s="18">
        <f>WORKDAY(B20, -5, 祝日!$B$2:$B$75)</f>
        <v>45757</v>
      </c>
    </row>
    <row r="21" spans="1:6" ht="16.5">
      <c r="B21" s="10">
        <f t="shared" si="1"/>
        <v>45767</v>
      </c>
      <c r="C21" s="4" t="str">
        <f t="shared" si="0"/>
        <v>日</v>
      </c>
      <c r="D21" s="4" t="str">
        <f>IF(COUNTIF(祝日!$B$2:$B$37,ご提出期限早見表!B21)&gt;0,"フィリピン祝日",IF(COUNTIF(祝日!$B$40:$B$66,ご提出期限早見表!B21)&gt;0,"日本の祝日",IF(COUNTIF(祝日!$B$69:$B$77,ご提出期限早見表!B21)&gt;0,"休業日"," ")))</f>
        <v xml:space="preserve"> </v>
      </c>
      <c r="E21" s="18">
        <f>WORKDAY(B21, -15, 祝日!$B$2:$B$75)</f>
        <v>45741</v>
      </c>
      <c r="F21" s="18">
        <f>WORKDAY(B21, -5, 祝日!$B$2:$B$75)</f>
        <v>45757</v>
      </c>
    </row>
    <row r="22" spans="1:6" ht="16.5">
      <c r="B22" s="10">
        <f t="shared" si="1"/>
        <v>45768</v>
      </c>
      <c r="C22" s="4" t="str">
        <f t="shared" si="0"/>
        <v>月</v>
      </c>
      <c r="D22" s="4" t="str">
        <f>IF(COUNTIF(祝日!$B$2:$B$37,ご提出期限早見表!B22)&gt;0,"フィリピン祝日",IF(COUNTIF(祝日!$B$40:$B$66,ご提出期限早見表!B22)&gt;0,"日本の祝日",IF(COUNTIF(祝日!$B$69:$B$77,ご提出期限早見表!B22)&gt;0,"休業日"," ")))</f>
        <v xml:space="preserve"> </v>
      </c>
      <c r="E22" s="18">
        <f>WORKDAY(B22, -15, 祝日!$B$2:$B$75)</f>
        <v>45741</v>
      </c>
      <c r="F22" s="18">
        <f>WORKDAY(B22, -5, 祝日!$B$2:$B$75)</f>
        <v>45757</v>
      </c>
    </row>
    <row r="23" spans="1:6" ht="16.5">
      <c r="B23" s="10">
        <f t="shared" si="1"/>
        <v>45769</v>
      </c>
      <c r="C23" s="4" t="str">
        <f t="shared" si="0"/>
        <v>火</v>
      </c>
      <c r="D23" s="4" t="str">
        <f>IF(COUNTIF(祝日!$B$2:$B$37,ご提出期限早見表!B23)&gt;0,"フィリピン祝日",IF(COUNTIF(祝日!$B$40:$B$66,ご提出期限早見表!B23)&gt;0,"日本の祝日",IF(COUNTIF(祝日!$B$69:$B$77,ご提出期限早見表!B23)&gt;0,"休業日"," ")))</f>
        <v xml:space="preserve"> </v>
      </c>
      <c r="E23" s="18">
        <f>WORKDAY(B23, -15, 祝日!$B$2:$B$75)</f>
        <v>45742</v>
      </c>
      <c r="F23" s="18">
        <f>WORKDAY(B23, -5, 祝日!$B$2:$B$75)</f>
        <v>45758</v>
      </c>
    </row>
    <row r="24" spans="1:6" ht="16.5">
      <c r="B24" s="10">
        <f t="shared" si="1"/>
        <v>45770</v>
      </c>
      <c r="C24" s="4" t="str">
        <f t="shared" si="0"/>
        <v>水</v>
      </c>
      <c r="D24" s="4" t="str">
        <f>IF(COUNTIF(祝日!$B$2:$B$37,ご提出期限早見表!B24)&gt;0,"フィリピン祝日",IF(COUNTIF(祝日!$B$40:$B$66,ご提出期限早見表!B24)&gt;0,"日本の祝日",IF(COUNTIF(祝日!$B$69:$B$77,ご提出期限早見表!B24)&gt;0,"休業日"," ")))</f>
        <v xml:space="preserve"> </v>
      </c>
      <c r="E24" s="18">
        <f>WORKDAY(B24, -15, 祝日!$B$2:$B$75)</f>
        <v>45743</v>
      </c>
      <c r="F24" s="18">
        <f>WORKDAY(B24, -5, 祝日!$B$2:$B$75)</f>
        <v>45761</v>
      </c>
    </row>
    <row r="25" spans="1:6" ht="16.5">
      <c r="B25" s="10">
        <f t="shared" si="1"/>
        <v>45771</v>
      </c>
      <c r="C25" s="4" t="str">
        <f t="shared" si="0"/>
        <v>木</v>
      </c>
      <c r="D25" s="4" t="str">
        <f>IF(COUNTIF(祝日!$B$2:$B$37,ご提出期限早見表!B25)&gt;0,"フィリピン祝日",IF(COUNTIF(祝日!$B$40:$B$66,ご提出期限早見表!B25)&gt;0,"日本の祝日",IF(COUNTIF(祝日!$B$69:$B$77,ご提出期限早見表!B25)&gt;0,"休業日"," ")))</f>
        <v xml:space="preserve"> </v>
      </c>
      <c r="E25" s="18">
        <f>WORKDAY(B25, -15, 祝日!$B$2:$B$75)</f>
        <v>45744</v>
      </c>
      <c r="F25" s="18">
        <f>WORKDAY(B25, -5, 祝日!$B$2:$B$75)</f>
        <v>45762</v>
      </c>
    </row>
    <row r="26" spans="1:6" ht="16.5">
      <c r="B26" s="10">
        <f t="shared" si="1"/>
        <v>45772</v>
      </c>
      <c r="C26" s="4" t="str">
        <f t="shared" si="0"/>
        <v>金</v>
      </c>
      <c r="D26" s="4" t="str">
        <f>IF(COUNTIF(祝日!$B$2:$B$37,ご提出期限早見表!B26)&gt;0,"フィリピン祝日",IF(COUNTIF(祝日!$B$40:$B$66,ご提出期限早見表!B26)&gt;0,"日本の祝日",IF(COUNTIF(祝日!$B$69:$B$77,ご提出期限早見表!B26)&gt;0,"休業日"," ")))</f>
        <v xml:space="preserve"> </v>
      </c>
      <c r="E26" s="18">
        <f>WORKDAY(B26, -15, 祝日!$B$2:$B$75)</f>
        <v>45748</v>
      </c>
      <c r="F26" s="18">
        <f>WORKDAY(B26, -5, 祝日!$B$2:$B$75)</f>
        <v>45763</v>
      </c>
    </row>
    <row r="27" spans="1:6" ht="16.5">
      <c r="B27" s="10">
        <f t="shared" si="1"/>
        <v>45773</v>
      </c>
      <c r="C27" s="4" t="str">
        <f t="shared" si="0"/>
        <v>土</v>
      </c>
      <c r="D27" s="4" t="str">
        <f>IF(COUNTIF(祝日!$B$2:$B$37,ご提出期限早見表!B27)&gt;0,"フィリピン祝日",IF(COUNTIF(祝日!$B$40:$B$66,ご提出期限早見表!B27)&gt;0,"日本の祝日",IF(COUNTIF(祝日!$B$69:$B$77,ご提出期限早見表!B27)&gt;0,"休業日"," ")))</f>
        <v xml:space="preserve"> </v>
      </c>
      <c r="E27" s="18">
        <f>WORKDAY(B27, -15, 祝日!$B$2:$B$75)</f>
        <v>45749</v>
      </c>
      <c r="F27" s="18">
        <f>WORKDAY(B27, -5, 祝日!$B$2:$B$75)</f>
        <v>45768</v>
      </c>
    </row>
    <row r="28" spans="1:6" ht="16.5">
      <c r="B28" s="10">
        <f t="shared" si="1"/>
        <v>45774</v>
      </c>
      <c r="C28" s="4" t="str">
        <f t="shared" si="0"/>
        <v>日</v>
      </c>
      <c r="D28" s="4" t="str">
        <f>IF(COUNTIF(祝日!$B$2:$B$37,ご提出期限早見表!B28)&gt;0,"フィリピン祝日",IF(COUNTIF(祝日!$B$40:$B$66,ご提出期限早見表!B28)&gt;0,"日本の祝日",IF(COUNTIF(祝日!$B$69:$B$77,ご提出期限早見表!B28)&gt;0,"休業日"," ")))</f>
        <v xml:space="preserve"> </v>
      </c>
      <c r="E28" s="18">
        <f>WORKDAY(B28, -15, 祝日!$B$2:$B$75)</f>
        <v>45749</v>
      </c>
      <c r="F28" s="18">
        <f>WORKDAY(B28, -5, 祝日!$B$2:$B$75)</f>
        <v>45768</v>
      </c>
    </row>
    <row r="29" spans="1:6" ht="16.5">
      <c r="B29" s="10">
        <f t="shared" si="1"/>
        <v>45775</v>
      </c>
      <c r="C29" s="4" t="str">
        <f t="shared" si="0"/>
        <v>月</v>
      </c>
      <c r="D29" s="4" t="str">
        <f>IF(COUNTIF(祝日!$B$2:$B$37,ご提出期限早見表!B29)&gt;0,"フィリピン祝日",IF(COUNTIF(祝日!$B$40:$B$66,ご提出期限早見表!B29)&gt;0,"日本の祝日",IF(COUNTIF(祝日!$B$69:$B$77,ご提出期限早見表!B29)&gt;0,"休業日"," ")))</f>
        <v xml:space="preserve"> </v>
      </c>
      <c r="E29" s="18">
        <f>WORKDAY(B29, -15, 祝日!$B$2:$B$75)</f>
        <v>45749</v>
      </c>
      <c r="F29" s="18">
        <f>WORKDAY(B29, -5, 祝日!$B$2:$B$75)</f>
        <v>45768</v>
      </c>
    </row>
    <row r="30" spans="1:6" ht="16.5">
      <c r="B30" s="10">
        <f t="shared" si="1"/>
        <v>45776</v>
      </c>
      <c r="C30" s="4" t="str">
        <f t="shared" si="0"/>
        <v>火</v>
      </c>
      <c r="D30" s="4" t="str">
        <f>IF(COUNTIF(祝日!$B$2:$B$37,ご提出期限早見表!B30)&gt;0,"フィリピン祝日",IF(COUNTIF(祝日!$B$40:$B$66,ご提出期限早見表!B30)&gt;0,"日本の祝日",IF(COUNTIF(祝日!$B$69:$B$77,ご提出期限早見表!B30)&gt;0,"休業日"," ")))</f>
        <v>日本の祝日</v>
      </c>
      <c r="E30" s="18">
        <f>WORKDAY(B30, -15, 祝日!$B$2:$B$75)</f>
        <v>45750</v>
      </c>
      <c r="F30" s="18">
        <f>WORKDAY(B30, -5, 祝日!$B$2:$B$75)</f>
        <v>45769</v>
      </c>
    </row>
    <row r="31" spans="1:6" ht="17.25" thickBot="1">
      <c r="A31" s="36"/>
      <c r="B31" s="21">
        <f t="shared" si="1"/>
        <v>45777</v>
      </c>
      <c r="C31" s="20" t="str">
        <f t="shared" si="0"/>
        <v>水</v>
      </c>
      <c r="D31" s="20" t="str">
        <f>IF(COUNTIF(祝日!$B$2:$B$37,ご提出期限早見表!B31)&gt;0,"フィリピン祝日",IF(COUNTIF(祝日!$B$40:$B$66,ご提出期限早見表!B31)&gt;0,"日本の祝日",IF(COUNTIF(祝日!$B$69:$B$77,ご提出期限早見表!B31)&gt;0,"休業日"," ")))</f>
        <v xml:space="preserve"> </v>
      </c>
      <c r="E31" s="18">
        <f>WORKDAY(B31, -15, 祝日!$B$2:$B$75)</f>
        <v>45750</v>
      </c>
      <c r="F31" s="18">
        <f>WORKDAY(B31, -5, 祝日!$B$2:$B$75)</f>
        <v>45769</v>
      </c>
    </row>
    <row r="32" spans="1:6" ht="16.5">
      <c r="A32" s="13" t="s">
        <v>8</v>
      </c>
      <c r="B32" s="10">
        <f t="shared" si="1"/>
        <v>45778</v>
      </c>
      <c r="C32" s="11" t="str">
        <f t="shared" si="0"/>
        <v>木</v>
      </c>
      <c r="D32" s="11" t="str">
        <f>IF(COUNTIF(祝日!$B$2:$B$37,ご提出期限早見表!B32)&gt;0,"フィリピン祝日",IF(COUNTIF(祝日!$B$40:$B$66,ご提出期限早見表!B32)&gt;0,"日本の祝日",IF(COUNTIF(祝日!$B$69:$B$77,ご提出期限早見表!B32)&gt;0,"休業日"," ")))</f>
        <v>フィリピン祝日</v>
      </c>
      <c r="E32" s="18">
        <f>WORKDAY(B32, -15, 祝日!$B$2:$B$75)</f>
        <v>45751</v>
      </c>
      <c r="F32" s="18">
        <f>WORKDAY(B32, -5, 祝日!$B$2:$B$75)</f>
        <v>45770</v>
      </c>
    </row>
    <row r="33" spans="2:6" ht="16.5">
      <c r="B33" s="10">
        <f t="shared" si="1"/>
        <v>45779</v>
      </c>
      <c r="C33" s="11" t="str">
        <f t="shared" si="0"/>
        <v>金</v>
      </c>
      <c r="D33" s="11" t="str">
        <f>IF(COUNTIF(祝日!$B$2:$B$37,ご提出期限早見表!B33)&gt;0,"フィリピン祝日",IF(COUNTIF(祝日!$B$40:$B$66,ご提出期限早見表!B33)&gt;0,"日本の祝日",IF(COUNTIF(祝日!$B$69:$B$77,ご提出期限早見表!B33)&gt;0,"休業日"," ")))</f>
        <v xml:space="preserve"> </v>
      </c>
      <c r="E33" s="18">
        <f>WORKDAY(B33, -15, 祝日!$B$2:$B$75)</f>
        <v>45751</v>
      </c>
      <c r="F33" s="18">
        <f>WORKDAY(B33, -5, 祝日!$B$2:$B$75)</f>
        <v>45770</v>
      </c>
    </row>
    <row r="34" spans="2:6" ht="16.5">
      <c r="B34" s="10">
        <f t="shared" si="1"/>
        <v>45780</v>
      </c>
      <c r="C34" s="4" t="str">
        <f t="shared" si="0"/>
        <v>土</v>
      </c>
      <c r="D34" s="4" t="str">
        <f>IF(COUNTIF(祝日!$B$2:$B$37,ご提出期限早見表!B34)&gt;0,"フィリピン祝日",IF(COUNTIF(祝日!$B$40:$B$66,ご提出期限早見表!B34)&gt;0,"日本の祝日",IF(COUNTIF(祝日!$B$69:$B$77,ご提出期限早見表!B34)&gt;0,"休業日"," ")))</f>
        <v>日本の祝日</v>
      </c>
      <c r="E34" s="18">
        <f>WORKDAY(B34, -15, 祝日!$B$2:$B$75)</f>
        <v>45754</v>
      </c>
      <c r="F34" s="18">
        <f>WORKDAY(B34, -5, 祝日!$B$2:$B$75)</f>
        <v>45771</v>
      </c>
    </row>
    <row r="35" spans="2:6" ht="16.5">
      <c r="B35" s="10">
        <f t="shared" si="1"/>
        <v>45781</v>
      </c>
      <c r="C35" s="4" t="str">
        <f t="shared" si="0"/>
        <v>日</v>
      </c>
      <c r="D35" s="4" t="str">
        <f>IF(COUNTIF(祝日!$B$2:$B$37,ご提出期限早見表!B35)&gt;0,"フィリピン祝日",IF(COUNTIF(祝日!$B$40:$B$66,ご提出期限早見表!B35)&gt;0,"日本の祝日",IF(COUNTIF(祝日!$B$69:$B$77,ご提出期限早見表!B35)&gt;0,"休業日"," ")))</f>
        <v>日本の祝日</v>
      </c>
      <c r="E35" s="18">
        <f>WORKDAY(B35, -15, 祝日!$B$2:$B$75)</f>
        <v>45754</v>
      </c>
      <c r="F35" s="18">
        <f>WORKDAY(B35, -5, 祝日!$B$2:$B$75)</f>
        <v>45771</v>
      </c>
    </row>
    <row r="36" spans="2:6" ht="16.5">
      <c r="B36" s="10">
        <f t="shared" si="1"/>
        <v>45782</v>
      </c>
      <c r="C36" s="4" t="str">
        <f t="shared" ref="C36:C99" si="2">TEXT(B36,"aaa")</f>
        <v>月</v>
      </c>
      <c r="D36" s="4" t="str">
        <f>IF(COUNTIF(祝日!$B$2:$B$37,ご提出期限早見表!B36)&gt;0,"フィリピン祝日",IF(COUNTIF(祝日!$B$40:$B$66,ご提出期限早見表!B36)&gt;0,"日本の祝日",IF(COUNTIF(祝日!$B$69:$B$77,ご提出期限早見表!B36)&gt;0,"休業日"," ")))</f>
        <v>日本の祝日</v>
      </c>
      <c r="E36" s="18">
        <f>WORKDAY(B36, -15, 祝日!$B$2:$B$75)</f>
        <v>45754</v>
      </c>
      <c r="F36" s="18">
        <f>WORKDAY(B36, -5, 祝日!$B$2:$B$75)</f>
        <v>45771</v>
      </c>
    </row>
    <row r="37" spans="2:6" ht="16.5">
      <c r="B37" s="10">
        <f t="shared" si="1"/>
        <v>45783</v>
      </c>
      <c r="C37" s="4" t="str">
        <f t="shared" si="2"/>
        <v>火</v>
      </c>
      <c r="D37" s="4" t="str">
        <f>IF(COUNTIF(祝日!$B$2:$B$37,ご提出期限早見表!B37)&gt;0,"フィリピン祝日",IF(COUNTIF(祝日!$B$40:$B$66,ご提出期限早見表!B37)&gt;0,"日本の祝日",IF(COUNTIF(祝日!$B$69:$B$77,ご提出期限早見表!B37)&gt;0,"休業日"," ")))</f>
        <v>日本の祝日</v>
      </c>
      <c r="E37" s="18">
        <f>WORKDAY(B37, -15, 祝日!$B$2:$B$75)</f>
        <v>45754</v>
      </c>
      <c r="F37" s="18">
        <f>WORKDAY(B37, -5, 祝日!$B$2:$B$75)</f>
        <v>45771</v>
      </c>
    </row>
    <row r="38" spans="2:6" ht="16.5">
      <c r="B38" s="10">
        <f t="shared" si="1"/>
        <v>45784</v>
      </c>
      <c r="C38" s="4" t="str">
        <f t="shared" si="2"/>
        <v>水</v>
      </c>
      <c r="D38" s="4" t="str">
        <f>IF(COUNTIF(祝日!$B$2:$B$37,ご提出期限早見表!B38)&gt;0,"フィリピン祝日",IF(COUNTIF(祝日!$B$40:$B$66,ご提出期限早見表!B38)&gt;0,"日本の祝日",IF(COUNTIF(祝日!$B$69:$B$77,ご提出期限早見表!B38)&gt;0,"休業日"," ")))</f>
        <v xml:space="preserve"> </v>
      </c>
      <c r="E38" s="18">
        <f>WORKDAY(B38, -15, 祝日!$B$2:$B$75)</f>
        <v>45754</v>
      </c>
      <c r="F38" s="18">
        <f>WORKDAY(B38, -5, 祝日!$B$2:$B$75)</f>
        <v>45771</v>
      </c>
    </row>
    <row r="39" spans="2:6" ht="16.5">
      <c r="B39" s="10">
        <f t="shared" si="1"/>
        <v>45785</v>
      </c>
      <c r="C39" s="4" t="str">
        <f t="shared" si="2"/>
        <v>木</v>
      </c>
      <c r="D39" s="4" t="str">
        <f>IF(COUNTIF(祝日!$B$2:$B$37,ご提出期限早見表!B39)&gt;0,"フィリピン祝日",IF(COUNTIF(祝日!$B$40:$B$66,ご提出期限早見表!B39)&gt;0,"日本の祝日",IF(COUNTIF(祝日!$B$69:$B$77,ご提出期限早見表!B39)&gt;0,"休業日"," ")))</f>
        <v xml:space="preserve"> </v>
      </c>
      <c r="E39" s="18">
        <f>WORKDAY(B39, -15, 祝日!$B$2:$B$75)</f>
        <v>45755</v>
      </c>
      <c r="F39" s="18">
        <f>WORKDAY(B39, -5, 祝日!$B$2:$B$75)</f>
        <v>45772</v>
      </c>
    </row>
    <row r="40" spans="2:6" ht="16.5">
      <c r="B40" s="10">
        <f t="shared" si="1"/>
        <v>45786</v>
      </c>
      <c r="C40" s="4" t="str">
        <f t="shared" si="2"/>
        <v>金</v>
      </c>
      <c r="D40" s="4" t="str">
        <f>IF(COUNTIF(祝日!$B$2:$B$37,ご提出期限早見表!B40)&gt;0,"フィリピン祝日",IF(COUNTIF(祝日!$B$40:$B$66,ご提出期限早見表!B40)&gt;0,"日本の祝日",IF(COUNTIF(祝日!$B$69:$B$77,ご提出期限早見表!B40)&gt;0,"休業日"," ")))</f>
        <v xml:space="preserve"> </v>
      </c>
      <c r="E40" s="18">
        <f>WORKDAY(B40, -15, 祝日!$B$2:$B$75)</f>
        <v>45757</v>
      </c>
      <c r="F40" s="18">
        <f>WORKDAY(B40, -5, 祝日!$B$2:$B$75)</f>
        <v>45775</v>
      </c>
    </row>
    <row r="41" spans="2:6" ht="16.5">
      <c r="B41" s="10">
        <f t="shared" si="1"/>
        <v>45787</v>
      </c>
      <c r="C41" s="4" t="str">
        <f t="shared" si="2"/>
        <v>土</v>
      </c>
      <c r="D41" s="4" t="str">
        <f>IF(COUNTIF(祝日!$B$2:$B$37,ご提出期限早見表!B41)&gt;0,"フィリピン祝日",IF(COUNTIF(祝日!$B$40:$B$66,ご提出期限早見表!B41)&gt;0,"日本の祝日",IF(COUNTIF(祝日!$B$69:$B$77,ご提出期限早見表!B41)&gt;0,"休業日"," ")))</f>
        <v xml:space="preserve"> </v>
      </c>
      <c r="E41" s="18">
        <f>WORKDAY(B41, -15, 祝日!$B$2:$B$75)</f>
        <v>45758</v>
      </c>
      <c r="F41" s="18">
        <f>WORKDAY(B41, -5, 祝日!$B$2:$B$75)</f>
        <v>45777</v>
      </c>
    </row>
    <row r="42" spans="2:6" ht="16.5">
      <c r="B42" s="10">
        <f t="shared" si="1"/>
        <v>45788</v>
      </c>
      <c r="C42" s="4" t="str">
        <f t="shared" si="2"/>
        <v>日</v>
      </c>
      <c r="D42" s="4" t="str">
        <f>IF(COUNTIF(祝日!$B$2:$B$37,ご提出期限早見表!B42)&gt;0,"フィリピン祝日",IF(COUNTIF(祝日!$B$40:$B$66,ご提出期限早見表!B42)&gt;0,"日本の祝日",IF(COUNTIF(祝日!$B$69:$B$77,ご提出期限早見表!B42)&gt;0,"休業日"," ")))</f>
        <v xml:space="preserve"> </v>
      </c>
      <c r="E42" s="18">
        <f>WORKDAY(B42, -15, 祝日!$B$2:$B$75)</f>
        <v>45758</v>
      </c>
      <c r="F42" s="18">
        <f>WORKDAY(B42, -5, 祝日!$B$2:$B$75)</f>
        <v>45777</v>
      </c>
    </row>
    <row r="43" spans="2:6" ht="16.5">
      <c r="B43" s="10">
        <f t="shared" si="1"/>
        <v>45789</v>
      </c>
      <c r="C43" s="4" t="str">
        <f t="shared" si="2"/>
        <v>月</v>
      </c>
      <c r="D43" s="4" t="str">
        <f>IF(COUNTIF(祝日!$B$2:$B$37,ご提出期限早見表!B43)&gt;0,"フィリピン祝日",IF(COUNTIF(祝日!$B$40:$B$66,ご提出期限早見表!B43)&gt;0,"日本の祝日",IF(COUNTIF(祝日!$B$69:$B$77,ご提出期限早見表!B43)&gt;0,"休業日"," ")))</f>
        <v>フィリピン祝日</v>
      </c>
      <c r="E43" s="18">
        <f>WORKDAY(B43, -15, 祝日!$B$2:$B$75)</f>
        <v>45758</v>
      </c>
      <c r="F43" s="18">
        <f>WORKDAY(B43, -5, 祝日!$B$2:$B$75)</f>
        <v>45777</v>
      </c>
    </row>
    <row r="44" spans="2:6" ht="16.5">
      <c r="B44" s="10">
        <f t="shared" si="1"/>
        <v>45790</v>
      </c>
      <c r="C44" s="4" t="str">
        <f t="shared" si="2"/>
        <v>火</v>
      </c>
      <c r="D44" s="4" t="str">
        <f>IF(COUNTIF(祝日!$B$2:$B$37,ご提出期限早見表!B44)&gt;0,"フィリピン祝日",IF(COUNTIF(祝日!$B$40:$B$66,ご提出期限早見表!B44)&gt;0,"日本の祝日",IF(COUNTIF(祝日!$B$69:$B$77,ご提出期限早見表!B44)&gt;0,"休業日"," ")))</f>
        <v xml:space="preserve"> </v>
      </c>
      <c r="E44" s="18">
        <f>WORKDAY(B44, -15, 祝日!$B$2:$B$75)</f>
        <v>45758</v>
      </c>
      <c r="F44" s="18">
        <f>WORKDAY(B44, -5, 祝日!$B$2:$B$75)</f>
        <v>45777</v>
      </c>
    </row>
    <row r="45" spans="2:6" ht="16.5">
      <c r="B45" s="10">
        <f t="shared" si="1"/>
        <v>45791</v>
      </c>
      <c r="C45" s="4" t="str">
        <f t="shared" si="2"/>
        <v>水</v>
      </c>
      <c r="D45" s="4" t="str">
        <f>IF(COUNTIF(祝日!$B$2:$B$37,ご提出期限早見表!B45)&gt;0,"フィリピン祝日",IF(COUNTIF(祝日!$B$40:$B$66,ご提出期限早見表!B45)&gt;0,"日本の祝日",IF(COUNTIF(祝日!$B$69:$B$77,ご提出期限早見表!B45)&gt;0,"休業日"," ")))</f>
        <v xml:space="preserve"> </v>
      </c>
      <c r="E45" s="18">
        <f>WORKDAY(B45, -15, 祝日!$B$2:$B$75)</f>
        <v>45761</v>
      </c>
      <c r="F45" s="18">
        <f>WORKDAY(B45, -5, 祝日!$B$2:$B$75)</f>
        <v>45779</v>
      </c>
    </row>
    <row r="46" spans="2:6" ht="16.5">
      <c r="B46" s="10">
        <f t="shared" si="1"/>
        <v>45792</v>
      </c>
      <c r="C46" s="4" t="str">
        <f t="shared" si="2"/>
        <v>木</v>
      </c>
      <c r="D46" s="4" t="str">
        <f>IF(COUNTIF(祝日!$B$2:$B$37,ご提出期限早見表!B46)&gt;0,"フィリピン祝日",IF(COUNTIF(祝日!$B$40:$B$66,ご提出期限早見表!B46)&gt;0,"日本の祝日",IF(COUNTIF(祝日!$B$69:$B$77,ご提出期限早見表!B46)&gt;0,"休業日"," ")))</f>
        <v xml:space="preserve"> </v>
      </c>
      <c r="E46" s="18">
        <f>WORKDAY(B46, -15, 祝日!$B$2:$B$75)</f>
        <v>45762</v>
      </c>
      <c r="F46" s="18">
        <f>WORKDAY(B46, -5, 祝日!$B$2:$B$75)</f>
        <v>45784</v>
      </c>
    </row>
    <row r="47" spans="2:6" ht="16.5">
      <c r="B47" s="10">
        <f t="shared" si="1"/>
        <v>45793</v>
      </c>
      <c r="C47" s="4" t="str">
        <f t="shared" si="2"/>
        <v>金</v>
      </c>
      <c r="D47" s="4" t="str">
        <f>IF(COUNTIF(祝日!$B$2:$B$37,ご提出期限早見表!B47)&gt;0,"フィリピン祝日",IF(COUNTIF(祝日!$B$40:$B$66,ご提出期限早見表!B47)&gt;0,"日本の祝日",IF(COUNTIF(祝日!$B$69:$B$77,ご提出期限早見表!B47)&gt;0,"休業日"," ")))</f>
        <v xml:space="preserve"> </v>
      </c>
      <c r="E47" s="18">
        <f>WORKDAY(B47, -15, 祝日!$B$2:$B$75)</f>
        <v>45763</v>
      </c>
      <c r="F47" s="18">
        <f>WORKDAY(B47, -5, 祝日!$B$2:$B$75)</f>
        <v>45785</v>
      </c>
    </row>
    <row r="48" spans="2:6" ht="16.5">
      <c r="B48" s="10">
        <f t="shared" si="1"/>
        <v>45794</v>
      </c>
      <c r="C48" s="4" t="str">
        <f t="shared" si="2"/>
        <v>土</v>
      </c>
      <c r="D48" s="4" t="str">
        <f>IF(COUNTIF(祝日!$B$2:$B$37,ご提出期限早見表!B48)&gt;0,"フィリピン祝日",IF(COUNTIF(祝日!$B$40:$B$66,ご提出期限早見表!B48)&gt;0,"日本の祝日",IF(COUNTIF(祝日!$B$69:$B$77,ご提出期限早見表!B48)&gt;0,"休業日"," ")))</f>
        <v xml:space="preserve"> </v>
      </c>
      <c r="E48" s="18">
        <f>WORKDAY(B48, -15, 祝日!$B$2:$B$75)</f>
        <v>45768</v>
      </c>
      <c r="F48" s="18">
        <f>WORKDAY(B48, -5, 祝日!$B$2:$B$75)</f>
        <v>45786</v>
      </c>
    </row>
    <row r="49" spans="1:6" ht="16.5">
      <c r="B49" s="10">
        <f t="shared" si="1"/>
        <v>45795</v>
      </c>
      <c r="C49" s="4" t="str">
        <f t="shared" si="2"/>
        <v>日</v>
      </c>
      <c r="D49" s="4" t="str">
        <f>IF(COUNTIF(祝日!$B$2:$B$37,ご提出期限早見表!B49)&gt;0,"フィリピン祝日",IF(COUNTIF(祝日!$B$40:$B$66,ご提出期限早見表!B49)&gt;0,"日本の祝日",IF(COUNTIF(祝日!$B$69:$B$77,ご提出期限早見表!B49)&gt;0,"休業日"," ")))</f>
        <v xml:space="preserve"> </v>
      </c>
      <c r="E49" s="18">
        <f>WORKDAY(B49, -15, 祝日!$B$2:$B$75)</f>
        <v>45768</v>
      </c>
      <c r="F49" s="18">
        <f>WORKDAY(B49, -5, 祝日!$B$2:$B$75)</f>
        <v>45786</v>
      </c>
    </row>
    <row r="50" spans="1:6" ht="16.5">
      <c r="B50" s="10">
        <f t="shared" si="1"/>
        <v>45796</v>
      </c>
      <c r="C50" s="4" t="str">
        <f t="shared" si="2"/>
        <v>月</v>
      </c>
      <c r="D50" s="4" t="str">
        <f>IF(COUNTIF(祝日!$B$2:$B$37,ご提出期限早見表!B50)&gt;0,"フィリピン祝日",IF(COUNTIF(祝日!$B$40:$B$66,ご提出期限早見表!B50)&gt;0,"日本の祝日",IF(COUNTIF(祝日!$B$69:$B$77,ご提出期限早見表!B50)&gt;0,"休業日"," ")))</f>
        <v xml:space="preserve"> </v>
      </c>
      <c r="E50" s="18">
        <f>WORKDAY(B50, -15, 祝日!$B$2:$B$75)</f>
        <v>45768</v>
      </c>
      <c r="F50" s="18">
        <f>WORKDAY(B50, -5, 祝日!$B$2:$B$75)</f>
        <v>45786</v>
      </c>
    </row>
    <row r="51" spans="1:6" ht="16.5">
      <c r="B51" s="10">
        <f t="shared" si="1"/>
        <v>45797</v>
      </c>
      <c r="C51" s="4" t="str">
        <f t="shared" si="2"/>
        <v>火</v>
      </c>
      <c r="D51" s="4" t="str">
        <f>IF(COUNTIF(祝日!$B$2:$B$37,ご提出期限早見表!B51)&gt;0,"フィリピン祝日",IF(COUNTIF(祝日!$B$40:$B$66,ご提出期限早見表!B51)&gt;0,"日本の祝日",IF(COUNTIF(祝日!$B$69:$B$77,ご提出期限早見表!B51)&gt;0,"休業日"," ")))</f>
        <v xml:space="preserve"> </v>
      </c>
      <c r="E51" s="18">
        <f>WORKDAY(B51, -15, 祝日!$B$2:$B$75)</f>
        <v>45769</v>
      </c>
      <c r="F51" s="18">
        <f>WORKDAY(B51, -5, 祝日!$B$2:$B$75)</f>
        <v>45790</v>
      </c>
    </row>
    <row r="52" spans="1:6" ht="16.5">
      <c r="B52" s="10">
        <f t="shared" si="1"/>
        <v>45798</v>
      </c>
      <c r="C52" s="4" t="str">
        <f t="shared" si="2"/>
        <v>水</v>
      </c>
      <c r="D52" s="4" t="str">
        <f>IF(COUNTIF(祝日!$B$2:$B$37,ご提出期限早見表!B52)&gt;0,"フィリピン祝日",IF(COUNTIF(祝日!$B$40:$B$66,ご提出期限早見表!B52)&gt;0,"日本の祝日",IF(COUNTIF(祝日!$B$69:$B$77,ご提出期限早見表!B52)&gt;0,"休業日"," ")))</f>
        <v xml:space="preserve"> </v>
      </c>
      <c r="E52" s="18">
        <f>WORKDAY(B52, -15, 祝日!$B$2:$B$75)</f>
        <v>45770</v>
      </c>
      <c r="F52" s="18">
        <f>WORKDAY(B52, -5, 祝日!$B$2:$B$75)</f>
        <v>45791</v>
      </c>
    </row>
    <row r="53" spans="1:6" ht="16.5">
      <c r="B53" s="10">
        <f t="shared" si="1"/>
        <v>45799</v>
      </c>
      <c r="C53" s="4" t="str">
        <f t="shared" si="2"/>
        <v>木</v>
      </c>
      <c r="D53" s="4" t="str">
        <f>IF(COUNTIF(祝日!$B$2:$B$37,ご提出期限早見表!B53)&gt;0,"フィリピン祝日",IF(COUNTIF(祝日!$B$40:$B$66,ご提出期限早見表!B53)&gt;0,"日本の祝日",IF(COUNTIF(祝日!$B$69:$B$77,ご提出期限早見表!B53)&gt;0,"休業日"," ")))</f>
        <v xml:space="preserve"> </v>
      </c>
      <c r="E53" s="18">
        <f>WORKDAY(B53, -15, 祝日!$B$2:$B$75)</f>
        <v>45771</v>
      </c>
      <c r="F53" s="18">
        <f>WORKDAY(B53, -5, 祝日!$B$2:$B$75)</f>
        <v>45792</v>
      </c>
    </row>
    <row r="54" spans="1:6" ht="16.5">
      <c r="B54" s="10">
        <f t="shared" si="1"/>
        <v>45800</v>
      </c>
      <c r="C54" s="4" t="str">
        <f t="shared" si="2"/>
        <v>金</v>
      </c>
      <c r="D54" s="4" t="str">
        <f>IF(COUNTIF(祝日!$B$2:$B$37,ご提出期限早見表!B54)&gt;0,"フィリピン祝日",IF(COUNTIF(祝日!$B$40:$B$66,ご提出期限早見表!B54)&gt;0,"日本の祝日",IF(COUNTIF(祝日!$B$69:$B$77,ご提出期限早見表!B54)&gt;0,"休業日"," ")))</f>
        <v xml:space="preserve"> </v>
      </c>
      <c r="E54" s="18">
        <f>WORKDAY(B54, -15, 祝日!$B$2:$B$75)</f>
        <v>45772</v>
      </c>
      <c r="F54" s="18">
        <f>WORKDAY(B54, -5, 祝日!$B$2:$B$75)</f>
        <v>45793</v>
      </c>
    </row>
    <row r="55" spans="1:6" ht="16.5">
      <c r="B55" s="10">
        <f t="shared" si="1"/>
        <v>45801</v>
      </c>
      <c r="C55" s="4" t="str">
        <f t="shared" si="2"/>
        <v>土</v>
      </c>
      <c r="D55" s="4" t="str">
        <f>IF(COUNTIF(祝日!$B$2:$B$37,ご提出期限早見表!B55)&gt;0,"フィリピン祝日",IF(COUNTIF(祝日!$B$40:$B$66,ご提出期限早見表!B55)&gt;0,"日本の祝日",IF(COUNTIF(祝日!$B$69:$B$77,ご提出期限早見表!B55)&gt;0,"休業日"," ")))</f>
        <v xml:space="preserve"> </v>
      </c>
      <c r="E55" s="18">
        <f>WORKDAY(B55, -15, 祝日!$B$2:$B$75)</f>
        <v>45775</v>
      </c>
      <c r="F55" s="18">
        <f>WORKDAY(B55, -5, 祝日!$B$2:$B$75)</f>
        <v>45796</v>
      </c>
    </row>
    <row r="56" spans="1:6" ht="16.5">
      <c r="B56" s="10">
        <f t="shared" si="1"/>
        <v>45802</v>
      </c>
      <c r="C56" s="4" t="str">
        <f t="shared" si="2"/>
        <v>日</v>
      </c>
      <c r="D56" s="4" t="str">
        <f>IF(COUNTIF(祝日!$B$2:$B$37,ご提出期限早見表!B56)&gt;0,"フィリピン祝日",IF(COUNTIF(祝日!$B$40:$B$66,ご提出期限早見表!B56)&gt;0,"日本の祝日",IF(COUNTIF(祝日!$B$69:$B$77,ご提出期限早見表!B56)&gt;0,"休業日"," ")))</f>
        <v xml:space="preserve"> </v>
      </c>
      <c r="E56" s="18">
        <f>WORKDAY(B56, -15, 祝日!$B$2:$B$75)</f>
        <v>45775</v>
      </c>
      <c r="F56" s="18">
        <f>WORKDAY(B56, -5, 祝日!$B$2:$B$75)</f>
        <v>45796</v>
      </c>
    </row>
    <row r="57" spans="1:6" ht="16.5">
      <c r="B57" s="10">
        <f t="shared" si="1"/>
        <v>45803</v>
      </c>
      <c r="C57" s="4" t="str">
        <f t="shared" si="2"/>
        <v>月</v>
      </c>
      <c r="D57" s="4" t="str">
        <f>IF(COUNTIF(祝日!$B$2:$B$37,ご提出期限早見表!B57)&gt;0,"フィリピン祝日",IF(COUNTIF(祝日!$B$40:$B$66,ご提出期限早見表!B57)&gt;0,"日本の祝日",IF(COUNTIF(祝日!$B$69:$B$77,ご提出期限早見表!B57)&gt;0,"休業日"," ")))</f>
        <v xml:space="preserve"> </v>
      </c>
      <c r="E57" s="18">
        <f>WORKDAY(B57, -15, 祝日!$B$2:$B$75)</f>
        <v>45775</v>
      </c>
      <c r="F57" s="18">
        <f>WORKDAY(B57, -5, 祝日!$B$2:$B$75)</f>
        <v>45796</v>
      </c>
    </row>
    <row r="58" spans="1:6" ht="16.5">
      <c r="B58" s="10">
        <f t="shared" si="1"/>
        <v>45804</v>
      </c>
      <c r="C58" s="4" t="str">
        <f t="shared" si="2"/>
        <v>火</v>
      </c>
      <c r="D58" s="4" t="str">
        <f>IF(COUNTIF(祝日!$B$2:$B$37,ご提出期限早見表!B58)&gt;0,"フィリピン祝日",IF(COUNTIF(祝日!$B$40:$B$66,ご提出期限早見表!B58)&gt;0,"日本の祝日",IF(COUNTIF(祝日!$B$69:$B$77,ご提出期限早見表!B58)&gt;0,"休業日"," ")))</f>
        <v xml:space="preserve"> </v>
      </c>
      <c r="E58" s="18">
        <f>WORKDAY(B58, -15, 祝日!$B$2:$B$75)</f>
        <v>45777</v>
      </c>
      <c r="F58" s="18">
        <f>WORKDAY(B58, -5, 祝日!$B$2:$B$75)</f>
        <v>45797</v>
      </c>
    </row>
    <row r="59" spans="1:6" ht="16.5">
      <c r="B59" s="10">
        <f t="shared" si="1"/>
        <v>45805</v>
      </c>
      <c r="C59" s="4" t="str">
        <f t="shared" si="2"/>
        <v>水</v>
      </c>
      <c r="D59" s="4" t="str">
        <f>IF(COUNTIF(祝日!$B$2:$B$37,ご提出期限早見表!B59)&gt;0,"フィリピン祝日",IF(COUNTIF(祝日!$B$40:$B$66,ご提出期限早見表!B59)&gt;0,"日本の祝日",IF(COUNTIF(祝日!$B$69:$B$77,ご提出期限早見表!B59)&gt;0,"休業日"," ")))</f>
        <v xml:space="preserve"> </v>
      </c>
      <c r="E59" s="18">
        <f>WORKDAY(B59, -15, 祝日!$B$2:$B$75)</f>
        <v>45779</v>
      </c>
      <c r="F59" s="18">
        <f>WORKDAY(B59, -5, 祝日!$B$2:$B$75)</f>
        <v>45798</v>
      </c>
    </row>
    <row r="60" spans="1:6" ht="16.5">
      <c r="B60" s="10">
        <f t="shared" si="1"/>
        <v>45806</v>
      </c>
      <c r="C60" s="4" t="str">
        <f t="shared" si="2"/>
        <v>木</v>
      </c>
      <c r="D60" s="4" t="str">
        <f>IF(COUNTIF(祝日!$B$2:$B$37,ご提出期限早見表!B60)&gt;0,"フィリピン祝日",IF(COUNTIF(祝日!$B$40:$B$66,ご提出期限早見表!B60)&gt;0,"日本の祝日",IF(COUNTIF(祝日!$B$69:$B$77,ご提出期限早見表!B60)&gt;0,"休業日"," ")))</f>
        <v xml:space="preserve"> </v>
      </c>
      <c r="E60" s="18">
        <f>WORKDAY(B60, -15, 祝日!$B$2:$B$75)</f>
        <v>45784</v>
      </c>
      <c r="F60" s="18">
        <f>WORKDAY(B60, -5, 祝日!$B$2:$B$75)</f>
        <v>45799</v>
      </c>
    </row>
    <row r="61" spans="1:6" ht="16.5">
      <c r="B61" s="10">
        <f t="shared" si="1"/>
        <v>45807</v>
      </c>
      <c r="C61" s="4" t="str">
        <f t="shared" si="2"/>
        <v>金</v>
      </c>
      <c r="D61" s="4" t="str">
        <f>IF(COUNTIF(祝日!$B$2:$B$37,ご提出期限早見表!B61)&gt;0,"フィリピン祝日",IF(COUNTIF(祝日!$B$40:$B$66,ご提出期限早見表!B61)&gt;0,"日本の祝日",IF(COUNTIF(祝日!$B$69:$B$77,ご提出期限早見表!B61)&gt;0,"休業日"," ")))</f>
        <v xml:space="preserve"> </v>
      </c>
      <c r="E61" s="18">
        <f>WORKDAY(B61, -15, 祝日!$B$2:$B$75)</f>
        <v>45785</v>
      </c>
      <c r="F61" s="18">
        <f>WORKDAY(B61, -5, 祝日!$B$2:$B$75)</f>
        <v>45800</v>
      </c>
    </row>
    <row r="62" spans="1:6" ht="17.25" thickBot="1">
      <c r="A62" s="36"/>
      <c r="B62" s="21">
        <f t="shared" si="1"/>
        <v>45808</v>
      </c>
      <c r="C62" s="20" t="str">
        <f t="shared" si="2"/>
        <v>土</v>
      </c>
      <c r="D62" s="20" t="str">
        <f>IF(COUNTIF(祝日!$B$2:$B$37,ご提出期限早見表!B62)&gt;0,"フィリピン祝日",IF(COUNTIF(祝日!$B$40:$B$66,ご提出期限早見表!B62)&gt;0,"日本の祝日",IF(COUNTIF(祝日!$B$69:$B$77,ご提出期限早見表!B62)&gt;0,"休業日"," ")))</f>
        <v xml:space="preserve"> </v>
      </c>
      <c r="E62" s="18">
        <f>WORKDAY(B62, -15, 祝日!$B$2:$B$75)</f>
        <v>45786</v>
      </c>
      <c r="F62" s="18">
        <f>WORKDAY(B62, -5, 祝日!$B$2:$B$75)</f>
        <v>45803</v>
      </c>
    </row>
    <row r="63" spans="1:6" ht="16.5">
      <c r="A63" s="12" t="s">
        <v>9</v>
      </c>
      <c r="B63" s="10">
        <f t="shared" si="1"/>
        <v>45809</v>
      </c>
      <c r="C63" s="11" t="str">
        <f t="shared" si="2"/>
        <v>日</v>
      </c>
      <c r="D63" s="11" t="str">
        <f>IF(COUNTIF(祝日!$B$2:$B$37,ご提出期限早見表!B63)&gt;0,"フィリピン祝日",IF(COUNTIF(祝日!$B$40:$B$66,ご提出期限早見表!B63)&gt;0,"日本の祝日",IF(COUNTIF(祝日!$B$69:$B$77,ご提出期限早見表!B63)&gt;0,"休業日"," ")))</f>
        <v xml:space="preserve"> </v>
      </c>
      <c r="E63" s="18">
        <f>WORKDAY(B63, -15, 祝日!$B$2:$B$75)</f>
        <v>45786</v>
      </c>
      <c r="F63" s="18">
        <f>WORKDAY(B63, -5, 祝日!$B$2:$B$75)</f>
        <v>45803</v>
      </c>
    </row>
    <row r="64" spans="1:6" ht="16.5">
      <c r="B64" s="10">
        <f t="shared" si="1"/>
        <v>45810</v>
      </c>
      <c r="C64" s="11" t="str">
        <f t="shared" si="2"/>
        <v>月</v>
      </c>
      <c r="D64" s="11" t="str">
        <f>IF(COUNTIF(祝日!$B$2:$B$37,ご提出期限早見表!B64)&gt;0,"フィリピン祝日",IF(COUNTIF(祝日!$B$40:$B$66,ご提出期限早見表!B64)&gt;0,"日本の祝日",IF(COUNTIF(祝日!$B$69:$B$77,ご提出期限早見表!B64)&gt;0,"休業日"," ")))</f>
        <v xml:space="preserve"> </v>
      </c>
      <c r="E64" s="18">
        <f>WORKDAY(B64, -15, 祝日!$B$2:$B$75)</f>
        <v>45786</v>
      </c>
      <c r="F64" s="18">
        <f>WORKDAY(B64, -5, 祝日!$B$2:$B$75)</f>
        <v>45803</v>
      </c>
    </row>
    <row r="65" spans="2:6" ht="16.5">
      <c r="B65" s="10">
        <f t="shared" si="1"/>
        <v>45811</v>
      </c>
      <c r="C65" s="4" t="str">
        <f t="shared" si="2"/>
        <v>火</v>
      </c>
      <c r="D65" s="4" t="str">
        <f>IF(COUNTIF(祝日!$B$2:$B$37,ご提出期限早見表!B65)&gt;0,"フィリピン祝日",IF(COUNTIF(祝日!$B$40:$B$66,ご提出期限早見表!B65)&gt;0,"日本の祝日",IF(COUNTIF(祝日!$B$69:$B$77,ご提出期限早見表!B65)&gt;0,"休業日"," ")))</f>
        <v xml:space="preserve"> </v>
      </c>
      <c r="E65" s="18">
        <f>WORKDAY(B65, -15, 祝日!$B$2:$B$75)</f>
        <v>45790</v>
      </c>
      <c r="F65" s="18">
        <f>WORKDAY(B65, -5, 祝日!$B$2:$B$75)</f>
        <v>45804</v>
      </c>
    </row>
    <row r="66" spans="2:6" ht="16.5">
      <c r="B66" s="10">
        <f t="shared" si="1"/>
        <v>45812</v>
      </c>
      <c r="C66" s="4" t="str">
        <f t="shared" si="2"/>
        <v>水</v>
      </c>
      <c r="D66" s="4" t="str">
        <f>IF(COUNTIF(祝日!$B$2:$B$37,ご提出期限早見表!B66)&gt;0,"フィリピン祝日",IF(COUNTIF(祝日!$B$40:$B$66,ご提出期限早見表!B66)&gt;0,"日本の祝日",IF(COUNTIF(祝日!$B$69:$B$77,ご提出期限早見表!B66)&gt;0,"休業日"," ")))</f>
        <v xml:space="preserve"> </v>
      </c>
      <c r="E66" s="18">
        <f>WORKDAY(B66, -15, 祝日!$B$2:$B$75)</f>
        <v>45791</v>
      </c>
      <c r="F66" s="18">
        <f>WORKDAY(B66, -5, 祝日!$B$2:$B$75)</f>
        <v>45805</v>
      </c>
    </row>
    <row r="67" spans="2:6" ht="16.5">
      <c r="B67" s="10">
        <f t="shared" si="1"/>
        <v>45813</v>
      </c>
      <c r="C67" s="4" t="str">
        <f t="shared" si="2"/>
        <v>木</v>
      </c>
      <c r="D67" s="4" t="str">
        <f>IF(COUNTIF(祝日!$B$2:$B$37,ご提出期限早見表!B67)&gt;0,"フィリピン祝日",IF(COUNTIF(祝日!$B$40:$B$66,ご提出期限早見表!B67)&gt;0,"日本の祝日",IF(COUNTIF(祝日!$B$69:$B$77,ご提出期限早見表!B67)&gt;0,"休業日"," ")))</f>
        <v xml:space="preserve"> </v>
      </c>
      <c r="E67" s="18">
        <f>WORKDAY(B67, -15, 祝日!$B$2:$B$75)</f>
        <v>45792</v>
      </c>
      <c r="F67" s="18">
        <f>WORKDAY(B67, -5, 祝日!$B$2:$B$75)</f>
        <v>45806</v>
      </c>
    </row>
    <row r="68" spans="2:6" ht="16.5">
      <c r="B68" s="10">
        <f t="shared" ref="B68:B131" si="3">B67+1</f>
        <v>45814</v>
      </c>
      <c r="C68" s="4" t="str">
        <f t="shared" si="2"/>
        <v>金</v>
      </c>
      <c r="D68" s="4" t="str">
        <f>IF(COUNTIF(祝日!$B$2:$B$37,ご提出期限早見表!B68)&gt;0,"フィリピン祝日",IF(COUNTIF(祝日!$B$40:$B$66,ご提出期限早見表!B68)&gt;0,"日本の祝日",IF(COUNTIF(祝日!$B$69:$B$77,ご提出期限早見表!B68)&gt;0,"休業日"," ")))</f>
        <v>フィリピン祝日</v>
      </c>
      <c r="E68" s="18">
        <f>WORKDAY(B68, -15, 祝日!$B$2:$B$75)</f>
        <v>45793</v>
      </c>
      <c r="F68" s="18">
        <f>WORKDAY(B68, -5, 祝日!$B$2:$B$75)</f>
        <v>45807</v>
      </c>
    </row>
    <row r="69" spans="2:6" ht="16.5">
      <c r="B69" s="10">
        <f t="shared" si="3"/>
        <v>45815</v>
      </c>
      <c r="C69" s="4" t="str">
        <f t="shared" si="2"/>
        <v>土</v>
      </c>
      <c r="D69" s="4" t="str">
        <f>IF(COUNTIF(祝日!$B$2:$B$37,ご提出期限早見表!B69)&gt;0,"フィリピン祝日",IF(COUNTIF(祝日!$B$40:$B$66,ご提出期限早見表!B69)&gt;0,"日本の祝日",IF(COUNTIF(祝日!$B$69:$B$77,ご提出期限早見表!B69)&gt;0,"休業日"," ")))</f>
        <v xml:space="preserve"> </v>
      </c>
      <c r="E69" s="18">
        <f>WORKDAY(B69, -15, 祝日!$B$2:$B$75)</f>
        <v>45793</v>
      </c>
      <c r="F69" s="18">
        <f>WORKDAY(B69, -5, 祝日!$B$2:$B$75)</f>
        <v>45807</v>
      </c>
    </row>
    <row r="70" spans="2:6" ht="16.5">
      <c r="B70" s="10">
        <f t="shared" si="3"/>
        <v>45816</v>
      </c>
      <c r="C70" s="4" t="str">
        <f t="shared" si="2"/>
        <v>日</v>
      </c>
      <c r="D70" s="4" t="str">
        <f>IF(COUNTIF(祝日!$B$2:$B$37,ご提出期限早見表!B70)&gt;0,"フィリピン祝日",IF(COUNTIF(祝日!$B$40:$B$66,ご提出期限早見表!B70)&gt;0,"日本の祝日",IF(COUNTIF(祝日!$B$69:$B$77,ご提出期限早見表!B70)&gt;0,"休業日"," ")))</f>
        <v xml:space="preserve"> </v>
      </c>
      <c r="E70" s="18">
        <f>WORKDAY(B70, -15, 祝日!$B$2:$B$75)</f>
        <v>45793</v>
      </c>
      <c r="F70" s="18">
        <f>WORKDAY(B70, -5, 祝日!$B$2:$B$75)</f>
        <v>45807</v>
      </c>
    </row>
    <row r="71" spans="2:6" ht="16.5">
      <c r="B71" s="10">
        <f t="shared" si="3"/>
        <v>45817</v>
      </c>
      <c r="C71" s="4" t="str">
        <f t="shared" si="2"/>
        <v>月</v>
      </c>
      <c r="D71" s="4" t="str">
        <f>IF(COUNTIF(祝日!$B$2:$B$37,ご提出期限早見表!B71)&gt;0,"フィリピン祝日",IF(COUNTIF(祝日!$B$40:$B$66,ご提出期限早見表!B71)&gt;0,"日本の祝日",IF(COUNTIF(祝日!$B$69:$B$77,ご提出期限早見表!B71)&gt;0,"休業日"," ")))</f>
        <v xml:space="preserve"> </v>
      </c>
      <c r="E71" s="18">
        <f>WORKDAY(B71, -15, 祝日!$B$2:$B$75)</f>
        <v>45793</v>
      </c>
      <c r="F71" s="18">
        <f>WORKDAY(B71, -5, 祝日!$B$2:$B$75)</f>
        <v>45807</v>
      </c>
    </row>
    <row r="72" spans="2:6" ht="16.5">
      <c r="B72" s="10">
        <f t="shared" si="3"/>
        <v>45818</v>
      </c>
      <c r="C72" s="4" t="str">
        <f t="shared" si="2"/>
        <v>火</v>
      </c>
      <c r="D72" s="4" t="str">
        <f>IF(COUNTIF(祝日!$B$2:$B$37,ご提出期限早見表!B72)&gt;0,"フィリピン祝日",IF(COUNTIF(祝日!$B$40:$B$66,ご提出期限早見表!B72)&gt;0,"日本の祝日",IF(COUNTIF(祝日!$B$69:$B$77,ご提出期限早見表!B72)&gt;0,"休業日"," ")))</f>
        <v xml:space="preserve"> </v>
      </c>
      <c r="E72" s="18">
        <f>WORKDAY(B72, -15, 祝日!$B$2:$B$75)</f>
        <v>45796</v>
      </c>
      <c r="F72" s="18">
        <f>WORKDAY(B72, -5, 祝日!$B$2:$B$75)</f>
        <v>45810</v>
      </c>
    </row>
    <row r="73" spans="2:6" ht="16.5">
      <c r="B73" s="10">
        <f t="shared" si="3"/>
        <v>45819</v>
      </c>
      <c r="C73" s="4" t="str">
        <f t="shared" si="2"/>
        <v>水</v>
      </c>
      <c r="D73" s="4" t="str">
        <f>IF(COUNTIF(祝日!$B$2:$B$37,ご提出期限早見表!B73)&gt;0,"フィリピン祝日",IF(COUNTIF(祝日!$B$40:$B$66,ご提出期限早見表!B73)&gt;0,"日本の祝日",IF(COUNTIF(祝日!$B$69:$B$77,ご提出期限早見表!B73)&gt;0,"休業日"," ")))</f>
        <v xml:space="preserve"> </v>
      </c>
      <c r="E73" s="18">
        <f>WORKDAY(B73, -15, 祝日!$B$2:$B$75)</f>
        <v>45797</v>
      </c>
      <c r="F73" s="18">
        <f>WORKDAY(B73, -5, 祝日!$B$2:$B$75)</f>
        <v>45811</v>
      </c>
    </row>
    <row r="74" spans="2:6" ht="16.5">
      <c r="B74" s="10">
        <f t="shared" si="3"/>
        <v>45820</v>
      </c>
      <c r="C74" s="4" t="str">
        <f t="shared" si="2"/>
        <v>木</v>
      </c>
      <c r="D74" s="4" t="str">
        <f>IF(COUNTIF(祝日!$B$2:$B$37,ご提出期限早見表!B74)&gt;0,"フィリピン祝日",IF(COUNTIF(祝日!$B$40:$B$66,ご提出期限早見表!B74)&gt;0,"日本の祝日",IF(COUNTIF(祝日!$B$69:$B$77,ご提出期限早見表!B74)&gt;0,"休業日"," ")))</f>
        <v>フィリピン祝日</v>
      </c>
      <c r="E74" s="18">
        <f>WORKDAY(B74, -15, 祝日!$B$2:$B$75)</f>
        <v>45798</v>
      </c>
      <c r="F74" s="18">
        <f>WORKDAY(B74, -5, 祝日!$B$2:$B$75)</f>
        <v>45812</v>
      </c>
    </row>
    <row r="75" spans="2:6" ht="16.5">
      <c r="B75" s="10">
        <f t="shared" si="3"/>
        <v>45821</v>
      </c>
      <c r="C75" s="4" t="str">
        <f t="shared" si="2"/>
        <v>金</v>
      </c>
      <c r="D75" s="4" t="str">
        <f>IF(COUNTIF(祝日!$B$2:$B$37,ご提出期限早見表!B75)&gt;0,"フィリピン祝日",IF(COUNTIF(祝日!$B$40:$B$66,ご提出期限早見表!B75)&gt;0,"日本の祝日",IF(COUNTIF(祝日!$B$69:$B$77,ご提出期限早見表!B75)&gt;0,"休業日"," ")))</f>
        <v xml:space="preserve"> </v>
      </c>
      <c r="E75" s="18">
        <f>WORKDAY(B75, -15, 祝日!$B$2:$B$75)</f>
        <v>45798</v>
      </c>
      <c r="F75" s="18">
        <f>WORKDAY(B75, -5, 祝日!$B$2:$B$75)</f>
        <v>45812</v>
      </c>
    </row>
    <row r="76" spans="2:6" ht="16.5">
      <c r="B76" s="10">
        <f t="shared" si="3"/>
        <v>45822</v>
      </c>
      <c r="C76" s="4" t="str">
        <f t="shared" si="2"/>
        <v>土</v>
      </c>
      <c r="D76" s="4" t="str">
        <f>IF(COUNTIF(祝日!$B$2:$B$37,ご提出期限早見表!B76)&gt;0,"フィリピン祝日",IF(COUNTIF(祝日!$B$40:$B$66,ご提出期限早見表!B76)&gt;0,"日本の祝日",IF(COUNTIF(祝日!$B$69:$B$77,ご提出期限早見表!B76)&gt;0,"休業日"," ")))</f>
        <v xml:space="preserve"> </v>
      </c>
      <c r="E76" s="18">
        <f>WORKDAY(B76, -15, 祝日!$B$2:$B$75)</f>
        <v>45799</v>
      </c>
      <c r="F76" s="18">
        <f>WORKDAY(B76, -5, 祝日!$B$2:$B$75)</f>
        <v>45813</v>
      </c>
    </row>
    <row r="77" spans="2:6" ht="16.5">
      <c r="B77" s="10">
        <f t="shared" si="3"/>
        <v>45823</v>
      </c>
      <c r="C77" s="4" t="str">
        <f t="shared" si="2"/>
        <v>日</v>
      </c>
      <c r="D77" s="4" t="str">
        <f>IF(COUNTIF(祝日!$B$2:$B$37,ご提出期限早見表!B77)&gt;0,"フィリピン祝日",IF(COUNTIF(祝日!$B$40:$B$66,ご提出期限早見表!B77)&gt;0,"日本の祝日",IF(COUNTIF(祝日!$B$69:$B$77,ご提出期限早見表!B77)&gt;0,"休業日"," ")))</f>
        <v xml:space="preserve"> </v>
      </c>
      <c r="E77" s="18">
        <f>WORKDAY(B77, -15, 祝日!$B$2:$B$75)</f>
        <v>45799</v>
      </c>
      <c r="F77" s="18">
        <f>WORKDAY(B77, -5, 祝日!$B$2:$B$75)</f>
        <v>45813</v>
      </c>
    </row>
    <row r="78" spans="2:6" ht="16.5">
      <c r="B78" s="10">
        <f t="shared" si="3"/>
        <v>45824</v>
      </c>
      <c r="C78" s="4" t="str">
        <f t="shared" si="2"/>
        <v>月</v>
      </c>
      <c r="D78" s="4" t="str">
        <f>IF(COUNTIF(祝日!$B$2:$B$37,ご提出期限早見表!B78)&gt;0,"フィリピン祝日",IF(COUNTIF(祝日!$B$40:$B$66,ご提出期限早見表!B78)&gt;0,"日本の祝日",IF(COUNTIF(祝日!$B$69:$B$77,ご提出期限早見表!B78)&gt;0,"休業日"," ")))</f>
        <v xml:space="preserve"> </v>
      </c>
      <c r="E78" s="18">
        <f>WORKDAY(B78, -15, 祝日!$B$2:$B$75)</f>
        <v>45799</v>
      </c>
      <c r="F78" s="18">
        <f>WORKDAY(B78, -5, 祝日!$B$2:$B$75)</f>
        <v>45813</v>
      </c>
    </row>
    <row r="79" spans="2:6" ht="16.5">
      <c r="B79" s="10">
        <f t="shared" si="3"/>
        <v>45825</v>
      </c>
      <c r="C79" s="4" t="str">
        <f t="shared" si="2"/>
        <v>火</v>
      </c>
      <c r="D79" s="4" t="str">
        <f>IF(COUNTIF(祝日!$B$2:$B$37,ご提出期限早見表!B79)&gt;0,"フィリピン祝日",IF(COUNTIF(祝日!$B$40:$B$66,ご提出期限早見表!B79)&gt;0,"日本の祝日",IF(COUNTIF(祝日!$B$69:$B$77,ご提出期限早見表!B79)&gt;0,"休業日"," ")))</f>
        <v xml:space="preserve"> </v>
      </c>
      <c r="E79" s="18">
        <f>WORKDAY(B79, -15, 祝日!$B$2:$B$75)</f>
        <v>45800</v>
      </c>
      <c r="F79" s="18">
        <f>WORKDAY(B79, -5, 祝日!$B$2:$B$75)</f>
        <v>45817</v>
      </c>
    </row>
    <row r="80" spans="2:6" ht="16.5">
      <c r="B80" s="10">
        <f t="shared" si="3"/>
        <v>45826</v>
      </c>
      <c r="C80" s="4" t="str">
        <f t="shared" si="2"/>
        <v>水</v>
      </c>
      <c r="D80" s="4" t="str">
        <f>IF(COUNTIF(祝日!$B$2:$B$37,ご提出期限早見表!B80)&gt;0,"フィリピン祝日",IF(COUNTIF(祝日!$B$40:$B$66,ご提出期限早見表!B80)&gt;0,"日本の祝日",IF(COUNTIF(祝日!$B$69:$B$77,ご提出期限早見表!B80)&gt;0,"休業日"," ")))</f>
        <v xml:space="preserve"> </v>
      </c>
      <c r="E80" s="18">
        <f>WORKDAY(B80, -15, 祝日!$B$2:$B$75)</f>
        <v>45803</v>
      </c>
      <c r="F80" s="18">
        <f>WORKDAY(B80, -5, 祝日!$B$2:$B$75)</f>
        <v>45818</v>
      </c>
    </row>
    <row r="81" spans="1:6" ht="16.5">
      <c r="B81" s="10">
        <f t="shared" si="3"/>
        <v>45827</v>
      </c>
      <c r="C81" s="4" t="str">
        <f t="shared" si="2"/>
        <v>木</v>
      </c>
      <c r="D81" s="4" t="str">
        <f>IF(COUNTIF(祝日!$B$2:$B$37,ご提出期限早見表!B81)&gt;0,"フィリピン祝日",IF(COUNTIF(祝日!$B$40:$B$66,ご提出期限早見表!B81)&gt;0,"日本の祝日",IF(COUNTIF(祝日!$B$69:$B$77,ご提出期限早見表!B81)&gt;0,"休業日"," ")))</f>
        <v xml:space="preserve"> </v>
      </c>
      <c r="E81" s="18">
        <f>WORKDAY(B81, -15, 祝日!$B$2:$B$75)</f>
        <v>45804</v>
      </c>
      <c r="F81" s="18">
        <f>WORKDAY(B81, -5, 祝日!$B$2:$B$75)</f>
        <v>45819</v>
      </c>
    </row>
    <row r="82" spans="1:6" ht="16.5">
      <c r="B82" s="10">
        <f t="shared" si="3"/>
        <v>45828</v>
      </c>
      <c r="C82" s="4" t="str">
        <f t="shared" si="2"/>
        <v>金</v>
      </c>
      <c r="D82" s="4" t="str">
        <f>IF(COUNTIF(祝日!$B$2:$B$37,ご提出期限早見表!B82)&gt;0,"フィリピン祝日",IF(COUNTIF(祝日!$B$40:$B$66,ご提出期限早見表!B82)&gt;0,"日本の祝日",IF(COUNTIF(祝日!$B$69:$B$77,ご提出期限早見表!B82)&gt;0,"休業日"," ")))</f>
        <v xml:space="preserve"> </v>
      </c>
      <c r="E82" s="18">
        <f>WORKDAY(B82, -15, 祝日!$B$2:$B$75)</f>
        <v>45805</v>
      </c>
      <c r="F82" s="18">
        <f>WORKDAY(B82, -5, 祝日!$B$2:$B$75)</f>
        <v>45821</v>
      </c>
    </row>
    <row r="83" spans="1:6" ht="16.5">
      <c r="B83" s="10">
        <f t="shared" si="3"/>
        <v>45829</v>
      </c>
      <c r="C83" s="4" t="str">
        <f t="shared" si="2"/>
        <v>土</v>
      </c>
      <c r="D83" s="4" t="str">
        <f>IF(COUNTIF(祝日!$B$2:$B$37,ご提出期限早見表!B83)&gt;0,"フィリピン祝日",IF(COUNTIF(祝日!$B$40:$B$66,ご提出期限早見表!B83)&gt;0,"日本の祝日",IF(COUNTIF(祝日!$B$69:$B$77,ご提出期限早見表!B83)&gt;0,"休業日"," ")))</f>
        <v xml:space="preserve"> </v>
      </c>
      <c r="E83" s="18">
        <f>WORKDAY(B83, -15, 祝日!$B$2:$B$75)</f>
        <v>45806</v>
      </c>
      <c r="F83" s="18">
        <f>WORKDAY(B83, -5, 祝日!$B$2:$B$75)</f>
        <v>45824</v>
      </c>
    </row>
    <row r="84" spans="1:6" ht="16.5">
      <c r="B84" s="10">
        <f t="shared" si="3"/>
        <v>45830</v>
      </c>
      <c r="C84" s="4" t="str">
        <f t="shared" si="2"/>
        <v>日</v>
      </c>
      <c r="D84" s="4" t="str">
        <f>IF(COUNTIF(祝日!$B$2:$B$37,ご提出期限早見表!B84)&gt;0,"フィリピン祝日",IF(COUNTIF(祝日!$B$40:$B$66,ご提出期限早見表!B84)&gt;0,"日本の祝日",IF(COUNTIF(祝日!$B$69:$B$77,ご提出期限早見表!B84)&gt;0,"休業日"," ")))</f>
        <v xml:space="preserve"> </v>
      </c>
      <c r="E84" s="18">
        <f>WORKDAY(B84, -15, 祝日!$B$2:$B$75)</f>
        <v>45806</v>
      </c>
      <c r="F84" s="18">
        <f>WORKDAY(B84, -5, 祝日!$B$2:$B$75)</f>
        <v>45824</v>
      </c>
    </row>
    <row r="85" spans="1:6" ht="16.5">
      <c r="B85" s="10">
        <f t="shared" si="3"/>
        <v>45831</v>
      </c>
      <c r="C85" s="4" t="str">
        <f t="shared" si="2"/>
        <v>月</v>
      </c>
      <c r="D85" s="4" t="str">
        <f>IF(COUNTIF(祝日!$B$2:$B$37,ご提出期限早見表!B85)&gt;0,"フィリピン祝日",IF(COUNTIF(祝日!$B$40:$B$66,ご提出期限早見表!B85)&gt;0,"日本の祝日",IF(COUNTIF(祝日!$B$69:$B$77,ご提出期限早見表!B85)&gt;0,"休業日"," ")))</f>
        <v xml:space="preserve"> </v>
      </c>
      <c r="E85" s="18">
        <f>WORKDAY(B85, -15, 祝日!$B$2:$B$75)</f>
        <v>45806</v>
      </c>
      <c r="F85" s="18">
        <f>WORKDAY(B85, -5, 祝日!$B$2:$B$75)</f>
        <v>45824</v>
      </c>
    </row>
    <row r="86" spans="1:6" ht="16.5">
      <c r="B86" s="10">
        <f t="shared" si="3"/>
        <v>45832</v>
      </c>
      <c r="C86" s="4" t="str">
        <f t="shared" si="2"/>
        <v>火</v>
      </c>
      <c r="D86" s="4" t="str">
        <f>IF(COUNTIF(祝日!$B$2:$B$37,ご提出期限早見表!B86)&gt;0,"フィリピン祝日",IF(COUNTIF(祝日!$B$40:$B$66,ご提出期限早見表!B86)&gt;0,"日本の祝日",IF(COUNTIF(祝日!$B$69:$B$77,ご提出期限早見表!B86)&gt;0,"休業日"," ")))</f>
        <v xml:space="preserve"> </v>
      </c>
      <c r="E86" s="18">
        <f>WORKDAY(B86, -15, 祝日!$B$2:$B$75)</f>
        <v>45807</v>
      </c>
      <c r="F86" s="18">
        <f>WORKDAY(B86, -5, 祝日!$B$2:$B$75)</f>
        <v>45825</v>
      </c>
    </row>
    <row r="87" spans="1:6" ht="16.5">
      <c r="B87" s="10">
        <f t="shared" si="3"/>
        <v>45833</v>
      </c>
      <c r="C87" s="4" t="str">
        <f t="shared" si="2"/>
        <v>水</v>
      </c>
      <c r="D87" s="4" t="str">
        <f>IF(COUNTIF(祝日!$B$2:$B$37,ご提出期限早見表!B87)&gt;0,"フィリピン祝日",IF(COUNTIF(祝日!$B$40:$B$66,ご提出期限早見表!B87)&gt;0,"日本の祝日",IF(COUNTIF(祝日!$B$69:$B$77,ご提出期限早見表!B87)&gt;0,"休業日"," ")))</f>
        <v xml:space="preserve"> </v>
      </c>
      <c r="E87" s="18">
        <f>WORKDAY(B87, -15, 祝日!$B$2:$B$75)</f>
        <v>45810</v>
      </c>
      <c r="F87" s="18">
        <f>WORKDAY(B87, -5, 祝日!$B$2:$B$75)</f>
        <v>45826</v>
      </c>
    </row>
    <row r="88" spans="1:6" ht="16.5">
      <c r="B88" s="10">
        <f t="shared" si="3"/>
        <v>45834</v>
      </c>
      <c r="C88" s="4" t="str">
        <f t="shared" si="2"/>
        <v>木</v>
      </c>
      <c r="D88" s="4" t="str">
        <f>IF(COUNTIF(祝日!$B$2:$B$37,ご提出期限早見表!B88)&gt;0,"フィリピン祝日",IF(COUNTIF(祝日!$B$40:$B$66,ご提出期限早見表!B88)&gt;0,"日本の祝日",IF(COUNTIF(祝日!$B$69:$B$77,ご提出期限早見表!B88)&gt;0,"休業日"," ")))</f>
        <v xml:space="preserve"> </v>
      </c>
      <c r="E88" s="18">
        <f>WORKDAY(B88, -15, 祝日!$B$2:$B$75)</f>
        <v>45811</v>
      </c>
      <c r="F88" s="18">
        <f>WORKDAY(B88, -5, 祝日!$B$2:$B$75)</f>
        <v>45827</v>
      </c>
    </row>
    <row r="89" spans="1:6" ht="16.5">
      <c r="B89" s="10">
        <f t="shared" si="3"/>
        <v>45835</v>
      </c>
      <c r="C89" s="4" t="str">
        <f t="shared" si="2"/>
        <v>金</v>
      </c>
      <c r="D89" s="4" t="str">
        <f>IF(COUNTIF(祝日!$B$2:$B$37,ご提出期限早見表!B89)&gt;0,"フィリピン祝日",IF(COUNTIF(祝日!$B$40:$B$66,ご提出期限早見表!B89)&gt;0,"日本の祝日",IF(COUNTIF(祝日!$B$69:$B$77,ご提出期限早見表!B89)&gt;0,"休業日"," ")))</f>
        <v xml:space="preserve"> </v>
      </c>
      <c r="E89" s="18">
        <f>WORKDAY(B89, -15, 祝日!$B$2:$B$75)</f>
        <v>45812</v>
      </c>
      <c r="F89" s="18">
        <f>WORKDAY(B89, -5, 祝日!$B$2:$B$75)</f>
        <v>45828</v>
      </c>
    </row>
    <row r="90" spans="1:6" ht="16.5">
      <c r="B90" s="10">
        <f t="shared" si="3"/>
        <v>45836</v>
      </c>
      <c r="C90" s="4" t="str">
        <f t="shared" si="2"/>
        <v>土</v>
      </c>
      <c r="D90" s="4" t="str">
        <f>IF(COUNTIF(祝日!$B$2:$B$37,ご提出期限早見表!B90)&gt;0,"フィリピン祝日",IF(COUNTIF(祝日!$B$40:$B$66,ご提出期限早見表!B90)&gt;0,"日本の祝日",IF(COUNTIF(祝日!$B$69:$B$77,ご提出期限早見表!B90)&gt;0,"休業日"," ")))</f>
        <v xml:space="preserve"> </v>
      </c>
      <c r="E90" s="18">
        <f>WORKDAY(B90, -15, 祝日!$B$2:$B$75)</f>
        <v>45813</v>
      </c>
      <c r="F90" s="18">
        <f>WORKDAY(B90, -5, 祝日!$B$2:$B$75)</f>
        <v>45831</v>
      </c>
    </row>
    <row r="91" spans="1:6" ht="16.5">
      <c r="B91" s="10">
        <f t="shared" si="3"/>
        <v>45837</v>
      </c>
      <c r="C91" s="4" t="str">
        <f t="shared" si="2"/>
        <v>日</v>
      </c>
      <c r="D91" s="4" t="str">
        <f>IF(COUNTIF(祝日!$B$2:$B$37,ご提出期限早見表!B91)&gt;0,"フィリピン祝日",IF(COUNTIF(祝日!$B$40:$B$66,ご提出期限早見表!B91)&gt;0,"日本の祝日",IF(COUNTIF(祝日!$B$69:$B$77,ご提出期限早見表!B91)&gt;0,"休業日"," ")))</f>
        <v xml:space="preserve"> </v>
      </c>
      <c r="E91" s="18">
        <f>WORKDAY(B91, -15, 祝日!$B$2:$B$75)</f>
        <v>45813</v>
      </c>
      <c r="F91" s="18">
        <f>WORKDAY(B91, -5, 祝日!$B$2:$B$75)</f>
        <v>45831</v>
      </c>
    </row>
    <row r="92" spans="1:6" ht="17.25" thickBot="1">
      <c r="A92" s="36"/>
      <c r="B92" s="21">
        <f t="shared" si="3"/>
        <v>45838</v>
      </c>
      <c r="C92" s="20" t="str">
        <f t="shared" si="2"/>
        <v>月</v>
      </c>
      <c r="D92" s="20" t="str">
        <f>IF(COUNTIF(祝日!$B$2:$B$37,ご提出期限早見表!B92)&gt;0,"フィリピン祝日",IF(COUNTIF(祝日!$B$40:$B$66,ご提出期限早見表!B92)&gt;0,"日本の祝日",IF(COUNTIF(祝日!$B$69:$B$77,ご提出期限早見表!B92)&gt;0,"休業日"," ")))</f>
        <v xml:space="preserve"> </v>
      </c>
      <c r="E92" s="18">
        <f>WORKDAY(B92, -15, 祝日!$B$2:$B$75)</f>
        <v>45813</v>
      </c>
      <c r="F92" s="18">
        <f>WORKDAY(B92, -5, 祝日!$B$2:$B$75)</f>
        <v>45831</v>
      </c>
    </row>
    <row r="93" spans="1:6" ht="16.5">
      <c r="A93" s="12" t="s">
        <v>10</v>
      </c>
      <c r="B93" s="10">
        <f t="shared" si="3"/>
        <v>45839</v>
      </c>
      <c r="C93" s="11" t="str">
        <f t="shared" si="2"/>
        <v>火</v>
      </c>
      <c r="D93" s="11" t="str">
        <f>IF(COUNTIF(祝日!$B$2:$B$37,ご提出期限早見表!B93)&gt;0,"フィリピン祝日",IF(COUNTIF(祝日!$B$40:$B$66,ご提出期限早見表!B93)&gt;0,"日本の祝日",IF(COUNTIF(祝日!$B$69:$B$77,ご提出期限早見表!B93)&gt;0,"休業日"," ")))</f>
        <v xml:space="preserve"> </v>
      </c>
      <c r="E93" s="18">
        <f>WORKDAY(B93, -15, 祝日!$B$2:$B$75)</f>
        <v>45817</v>
      </c>
      <c r="F93" s="18">
        <f>WORKDAY(B93, -5, 祝日!$B$2:$B$75)</f>
        <v>45832</v>
      </c>
    </row>
    <row r="94" spans="1:6" ht="16.5">
      <c r="B94" s="10">
        <f t="shared" si="3"/>
        <v>45840</v>
      </c>
      <c r="C94" s="11" t="str">
        <f t="shared" si="2"/>
        <v>水</v>
      </c>
      <c r="D94" s="11" t="str">
        <f>IF(COUNTIF(祝日!$B$2:$B$37,ご提出期限早見表!B94)&gt;0,"フィリピン祝日",IF(COUNTIF(祝日!$B$40:$B$66,ご提出期限早見表!B94)&gt;0,"日本の祝日",IF(COUNTIF(祝日!$B$69:$B$77,ご提出期限早見表!B94)&gt;0,"休業日"," ")))</f>
        <v xml:space="preserve"> </v>
      </c>
      <c r="E94" s="18">
        <f>WORKDAY(B94, -15, 祝日!$B$2:$B$75)</f>
        <v>45818</v>
      </c>
      <c r="F94" s="18">
        <f>WORKDAY(B94, -5, 祝日!$B$2:$B$75)</f>
        <v>45833</v>
      </c>
    </row>
    <row r="95" spans="1:6" ht="16.5">
      <c r="B95" s="10">
        <f t="shared" si="3"/>
        <v>45841</v>
      </c>
      <c r="C95" s="4" t="str">
        <f t="shared" si="2"/>
        <v>木</v>
      </c>
      <c r="D95" s="4" t="str">
        <f>IF(COUNTIF(祝日!$B$2:$B$37,ご提出期限早見表!B95)&gt;0,"フィリピン祝日",IF(COUNTIF(祝日!$B$40:$B$66,ご提出期限早見表!B95)&gt;0,"日本の祝日",IF(COUNTIF(祝日!$B$69:$B$77,ご提出期限早見表!B95)&gt;0,"休業日"," ")))</f>
        <v xml:space="preserve"> </v>
      </c>
      <c r="E95" s="18">
        <f>WORKDAY(B95, -15, 祝日!$B$2:$B$75)</f>
        <v>45819</v>
      </c>
      <c r="F95" s="18">
        <f>WORKDAY(B95, -5, 祝日!$B$2:$B$75)</f>
        <v>45834</v>
      </c>
    </row>
    <row r="96" spans="1:6" ht="16.5">
      <c r="B96" s="10">
        <f t="shared" si="3"/>
        <v>45842</v>
      </c>
      <c r="C96" s="4" t="str">
        <f t="shared" si="2"/>
        <v>金</v>
      </c>
      <c r="D96" s="4" t="str">
        <f>IF(COUNTIF(祝日!$B$2:$B$37,ご提出期限早見表!B96)&gt;0,"フィリピン祝日",IF(COUNTIF(祝日!$B$40:$B$66,ご提出期限早見表!B96)&gt;0,"日本の祝日",IF(COUNTIF(祝日!$B$69:$B$77,ご提出期限早見表!B96)&gt;0,"休業日"," ")))</f>
        <v xml:space="preserve"> </v>
      </c>
      <c r="E96" s="18">
        <f>WORKDAY(B96, -15, 祝日!$B$2:$B$75)</f>
        <v>45821</v>
      </c>
      <c r="F96" s="18">
        <f>WORKDAY(B96, -5, 祝日!$B$2:$B$75)</f>
        <v>45835</v>
      </c>
    </row>
    <row r="97" spans="2:6" ht="16.5">
      <c r="B97" s="10">
        <f t="shared" si="3"/>
        <v>45843</v>
      </c>
      <c r="C97" s="4" t="str">
        <f t="shared" si="2"/>
        <v>土</v>
      </c>
      <c r="D97" s="4" t="str">
        <f>IF(COUNTIF(祝日!$B$2:$B$37,ご提出期限早見表!B97)&gt;0,"フィリピン祝日",IF(COUNTIF(祝日!$B$40:$B$66,ご提出期限早見表!B97)&gt;0,"日本の祝日",IF(COUNTIF(祝日!$B$69:$B$77,ご提出期限早見表!B97)&gt;0,"休業日"," ")))</f>
        <v xml:space="preserve"> </v>
      </c>
      <c r="E97" s="18">
        <f>WORKDAY(B97, -15, 祝日!$B$2:$B$75)</f>
        <v>45824</v>
      </c>
      <c r="F97" s="18">
        <f>WORKDAY(B97, -5, 祝日!$B$2:$B$75)</f>
        <v>45838</v>
      </c>
    </row>
    <row r="98" spans="2:6" ht="16.5">
      <c r="B98" s="10">
        <f t="shared" si="3"/>
        <v>45844</v>
      </c>
      <c r="C98" s="4" t="str">
        <f t="shared" si="2"/>
        <v>日</v>
      </c>
      <c r="D98" s="4" t="str">
        <f>IF(COUNTIF(祝日!$B$2:$B$37,ご提出期限早見表!B98)&gt;0,"フィリピン祝日",IF(COUNTIF(祝日!$B$40:$B$66,ご提出期限早見表!B98)&gt;0,"日本の祝日",IF(COUNTIF(祝日!$B$69:$B$77,ご提出期限早見表!B98)&gt;0,"休業日"," ")))</f>
        <v xml:space="preserve"> </v>
      </c>
      <c r="E98" s="18">
        <f>WORKDAY(B98, -15, 祝日!$B$2:$B$75)</f>
        <v>45824</v>
      </c>
      <c r="F98" s="18">
        <f>WORKDAY(B98, -5, 祝日!$B$2:$B$75)</f>
        <v>45838</v>
      </c>
    </row>
    <row r="99" spans="2:6" ht="16.5">
      <c r="B99" s="10">
        <f t="shared" si="3"/>
        <v>45845</v>
      </c>
      <c r="C99" s="4" t="str">
        <f t="shared" si="2"/>
        <v>月</v>
      </c>
      <c r="D99" s="4" t="str">
        <f>IF(COUNTIF(祝日!$B$2:$B$37,ご提出期限早見表!B99)&gt;0,"フィリピン祝日",IF(COUNTIF(祝日!$B$40:$B$66,ご提出期限早見表!B99)&gt;0,"日本の祝日",IF(COUNTIF(祝日!$B$69:$B$77,ご提出期限早見表!B99)&gt;0,"休業日"," ")))</f>
        <v xml:space="preserve"> </v>
      </c>
      <c r="E99" s="18">
        <f>WORKDAY(B99, -15, 祝日!$B$2:$B$75)</f>
        <v>45824</v>
      </c>
      <c r="F99" s="18">
        <f>WORKDAY(B99, -5, 祝日!$B$2:$B$75)</f>
        <v>45838</v>
      </c>
    </row>
    <row r="100" spans="2:6" ht="16.5">
      <c r="B100" s="10">
        <f t="shared" si="3"/>
        <v>45846</v>
      </c>
      <c r="C100" s="4" t="str">
        <f t="shared" ref="C100:C163" si="4">TEXT(B100,"aaa")</f>
        <v>火</v>
      </c>
      <c r="D100" s="4" t="str">
        <f>IF(COUNTIF(祝日!$B$2:$B$37,ご提出期限早見表!B100)&gt;0,"フィリピン祝日",IF(COUNTIF(祝日!$B$40:$B$66,ご提出期限早見表!B100)&gt;0,"日本の祝日",IF(COUNTIF(祝日!$B$69:$B$77,ご提出期限早見表!B100)&gt;0,"休業日"," ")))</f>
        <v xml:space="preserve"> </v>
      </c>
      <c r="E100" s="18">
        <f>WORKDAY(B100, -15, 祝日!$B$2:$B$75)</f>
        <v>45825</v>
      </c>
      <c r="F100" s="18">
        <f>WORKDAY(B100, -5, 祝日!$B$2:$B$75)</f>
        <v>45839</v>
      </c>
    </row>
    <row r="101" spans="2:6" ht="16.5">
      <c r="B101" s="10">
        <f t="shared" si="3"/>
        <v>45847</v>
      </c>
      <c r="C101" s="4" t="str">
        <f t="shared" si="4"/>
        <v>水</v>
      </c>
      <c r="D101" s="4" t="str">
        <f>IF(COUNTIF(祝日!$B$2:$B$37,ご提出期限早見表!B101)&gt;0,"フィリピン祝日",IF(COUNTIF(祝日!$B$40:$B$66,ご提出期限早見表!B101)&gt;0,"日本の祝日",IF(COUNTIF(祝日!$B$69:$B$77,ご提出期限早見表!B101)&gt;0,"休業日"," ")))</f>
        <v xml:space="preserve"> </v>
      </c>
      <c r="E101" s="18">
        <f>WORKDAY(B101, -15, 祝日!$B$2:$B$75)</f>
        <v>45826</v>
      </c>
      <c r="F101" s="18">
        <f>WORKDAY(B101, -5, 祝日!$B$2:$B$75)</f>
        <v>45840</v>
      </c>
    </row>
    <row r="102" spans="2:6" ht="16.5">
      <c r="B102" s="10">
        <f t="shared" si="3"/>
        <v>45848</v>
      </c>
      <c r="C102" s="4" t="str">
        <f t="shared" si="4"/>
        <v>木</v>
      </c>
      <c r="D102" s="4" t="str">
        <f>IF(COUNTIF(祝日!$B$2:$B$37,ご提出期限早見表!B102)&gt;0,"フィリピン祝日",IF(COUNTIF(祝日!$B$40:$B$66,ご提出期限早見表!B102)&gt;0,"日本の祝日",IF(COUNTIF(祝日!$B$69:$B$77,ご提出期限早見表!B102)&gt;0,"休業日"," ")))</f>
        <v xml:space="preserve"> </v>
      </c>
      <c r="E102" s="18">
        <f>WORKDAY(B102, -15, 祝日!$B$2:$B$75)</f>
        <v>45827</v>
      </c>
      <c r="F102" s="18">
        <f>WORKDAY(B102, -5, 祝日!$B$2:$B$75)</f>
        <v>45841</v>
      </c>
    </row>
    <row r="103" spans="2:6" ht="16.5">
      <c r="B103" s="10">
        <f t="shared" si="3"/>
        <v>45849</v>
      </c>
      <c r="C103" s="4" t="str">
        <f t="shared" si="4"/>
        <v>金</v>
      </c>
      <c r="D103" s="4" t="str">
        <f>IF(COUNTIF(祝日!$B$2:$B$37,ご提出期限早見表!B103)&gt;0,"フィリピン祝日",IF(COUNTIF(祝日!$B$40:$B$66,ご提出期限早見表!B103)&gt;0,"日本の祝日",IF(COUNTIF(祝日!$B$69:$B$77,ご提出期限早見表!B103)&gt;0,"休業日"," ")))</f>
        <v xml:space="preserve"> </v>
      </c>
      <c r="E103" s="18">
        <f>WORKDAY(B103, -15, 祝日!$B$2:$B$75)</f>
        <v>45828</v>
      </c>
      <c r="F103" s="18">
        <f>WORKDAY(B103, -5, 祝日!$B$2:$B$75)</f>
        <v>45842</v>
      </c>
    </row>
    <row r="104" spans="2:6" ht="16.5">
      <c r="B104" s="10">
        <f t="shared" si="3"/>
        <v>45850</v>
      </c>
      <c r="C104" s="4" t="str">
        <f t="shared" si="4"/>
        <v>土</v>
      </c>
      <c r="D104" s="4" t="str">
        <f>IF(COUNTIF(祝日!$B$2:$B$37,ご提出期限早見表!B104)&gt;0,"フィリピン祝日",IF(COUNTIF(祝日!$B$40:$B$66,ご提出期限早見表!B104)&gt;0,"日本の祝日",IF(COUNTIF(祝日!$B$69:$B$77,ご提出期限早見表!B104)&gt;0,"休業日"," ")))</f>
        <v xml:space="preserve"> </v>
      </c>
      <c r="E104" s="18">
        <f>WORKDAY(B104, -15, 祝日!$B$2:$B$75)</f>
        <v>45831</v>
      </c>
      <c r="F104" s="18">
        <f>WORKDAY(B104, -5, 祝日!$B$2:$B$75)</f>
        <v>45845</v>
      </c>
    </row>
    <row r="105" spans="2:6" ht="16.5">
      <c r="B105" s="10">
        <f t="shared" si="3"/>
        <v>45851</v>
      </c>
      <c r="C105" s="4" t="str">
        <f t="shared" si="4"/>
        <v>日</v>
      </c>
      <c r="D105" s="4" t="str">
        <f>IF(COUNTIF(祝日!$B$2:$B$37,ご提出期限早見表!B105)&gt;0,"フィリピン祝日",IF(COUNTIF(祝日!$B$40:$B$66,ご提出期限早見表!B105)&gt;0,"日本の祝日",IF(COUNTIF(祝日!$B$69:$B$77,ご提出期限早見表!B105)&gt;0,"休業日"," ")))</f>
        <v xml:space="preserve"> </v>
      </c>
      <c r="E105" s="18">
        <f>WORKDAY(B105, -15, 祝日!$B$2:$B$75)</f>
        <v>45831</v>
      </c>
      <c r="F105" s="18">
        <f>WORKDAY(B105, -5, 祝日!$B$2:$B$75)</f>
        <v>45845</v>
      </c>
    </row>
    <row r="106" spans="2:6" ht="16.5">
      <c r="B106" s="10">
        <f t="shared" si="3"/>
        <v>45852</v>
      </c>
      <c r="C106" s="4" t="str">
        <f t="shared" si="4"/>
        <v>月</v>
      </c>
      <c r="D106" s="4" t="str">
        <f>IF(COUNTIF(祝日!$B$2:$B$37,ご提出期限早見表!B106)&gt;0,"フィリピン祝日",IF(COUNTIF(祝日!$B$40:$B$66,ご提出期限早見表!B106)&gt;0,"日本の祝日",IF(COUNTIF(祝日!$B$69:$B$77,ご提出期限早見表!B106)&gt;0,"休業日"," ")))</f>
        <v xml:space="preserve"> </v>
      </c>
      <c r="E106" s="18">
        <f>WORKDAY(B106, -15, 祝日!$B$2:$B$75)</f>
        <v>45831</v>
      </c>
      <c r="F106" s="18">
        <f>WORKDAY(B106, -5, 祝日!$B$2:$B$75)</f>
        <v>45845</v>
      </c>
    </row>
    <row r="107" spans="2:6" ht="16.5">
      <c r="B107" s="10">
        <f t="shared" si="3"/>
        <v>45853</v>
      </c>
      <c r="C107" s="4" t="str">
        <f t="shared" si="4"/>
        <v>火</v>
      </c>
      <c r="D107" s="4" t="str">
        <f>IF(COUNTIF(祝日!$B$2:$B$37,ご提出期限早見表!B107)&gt;0,"フィリピン祝日",IF(COUNTIF(祝日!$B$40:$B$66,ご提出期限早見表!B107)&gt;0,"日本の祝日",IF(COUNTIF(祝日!$B$69:$B$77,ご提出期限早見表!B107)&gt;0,"休業日"," ")))</f>
        <v xml:space="preserve"> </v>
      </c>
      <c r="E107" s="18">
        <f>WORKDAY(B107, -15, 祝日!$B$2:$B$75)</f>
        <v>45832</v>
      </c>
      <c r="F107" s="18">
        <f>WORKDAY(B107, -5, 祝日!$B$2:$B$75)</f>
        <v>45846</v>
      </c>
    </row>
    <row r="108" spans="2:6" ht="16.5">
      <c r="B108" s="10">
        <f t="shared" si="3"/>
        <v>45854</v>
      </c>
      <c r="C108" s="4" t="str">
        <f t="shared" si="4"/>
        <v>水</v>
      </c>
      <c r="D108" s="4" t="str">
        <f>IF(COUNTIF(祝日!$B$2:$B$37,ご提出期限早見表!B108)&gt;0,"フィリピン祝日",IF(COUNTIF(祝日!$B$40:$B$66,ご提出期限早見表!B108)&gt;0,"日本の祝日",IF(COUNTIF(祝日!$B$69:$B$77,ご提出期限早見表!B108)&gt;0,"休業日"," ")))</f>
        <v xml:space="preserve"> </v>
      </c>
      <c r="E108" s="18">
        <f>WORKDAY(B108, -15, 祝日!$B$2:$B$75)</f>
        <v>45833</v>
      </c>
      <c r="F108" s="18">
        <f>WORKDAY(B108, -5, 祝日!$B$2:$B$75)</f>
        <v>45847</v>
      </c>
    </row>
    <row r="109" spans="2:6" ht="16.5">
      <c r="B109" s="10">
        <f t="shared" si="3"/>
        <v>45855</v>
      </c>
      <c r="C109" s="4" t="str">
        <f t="shared" si="4"/>
        <v>木</v>
      </c>
      <c r="D109" s="4" t="str">
        <f>IF(COUNTIF(祝日!$B$2:$B$37,ご提出期限早見表!B109)&gt;0,"フィリピン祝日",IF(COUNTIF(祝日!$B$40:$B$66,ご提出期限早見表!B109)&gt;0,"日本の祝日",IF(COUNTIF(祝日!$B$69:$B$77,ご提出期限早見表!B109)&gt;0,"休業日"," ")))</f>
        <v xml:space="preserve"> </v>
      </c>
      <c r="E109" s="18">
        <f>WORKDAY(B109, -15, 祝日!$B$2:$B$75)</f>
        <v>45834</v>
      </c>
      <c r="F109" s="18">
        <f>WORKDAY(B109, -5, 祝日!$B$2:$B$75)</f>
        <v>45848</v>
      </c>
    </row>
    <row r="110" spans="2:6" ht="16.5">
      <c r="B110" s="10">
        <f t="shared" si="3"/>
        <v>45856</v>
      </c>
      <c r="C110" s="4" t="str">
        <f t="shared" si="4"/>
        <v>金</v>
      </c>
      <c r="D110" s="4" t="str">
        <f>IF(COUNTIF(祝日!$B$2:$B$37,ご提出期限早見表!B110)&gt;0,"フィリピン祝日",IF(COUNTIF(祝日!$B$40:$B$66,ご提出期限早見表!B110)&gt;0,"日本の祝日",IF(COUNTIF(祝日!$B$69:$B$77,ご提出期限早見表!B110)&gt;0,"休業日"," ")))</f>
        <v xml:space="preserve"> </v>
      </c>
      <c r="E110" s="18">
        <f>WORKDAY(B110, -15, 祝日!$B$2:$B$75)</f>
        <v>45835</v>
      </c>
      <c r="F110" s="18">
        <f>WORKDAY(B110, -5, 祝日!$B$2:$B$75)</f>
        <v>45849</v>
      </c>
    </row>
    <row r="111" spans="2:6" ht="16.5">
      <c r="B111" s="10">
        <f t="shared" si="3"/>
        <v>45857</v>
      </c>
      <c r="C111" s="4" t="str">
        <f t="shared" si="4"/>
        <v>土</v>
      </c>
      <c r="D111" s="4" t="str">
        <f>IF(COUNTIF(祝日!$B$2:$B$37,ご提出期限早見表!B111)&gt;0,"フィリピン祝日",IF(COUNTIF(祝日!$B$40:$B$66,ご提出期限早見表!B111)&gt;0,"日本の祝日",IF(COUNTIF(祝日!$B$69:$B$77,ご提出期限早見表!B111)&gt;0,"休業日"," ")))</f>
        <v xml:space="preserve"> </v>
      </c>
      <c r="E111" s="18">
        <f>WORKDAY(B111, -15, 祝日!$B$2:$B$75)</f>
        <v>45838</v>
      </c>
      <c r="F111" s="18">
        <f>WORKDAY(B111, -5, 祝日!$B$2:$B$75)</f>
        <v>45852</v>
      </c>
    </row>
    <row r="112" spans="2:6" ht="16.5">
      <c r="B112" s="10">
        <f t="shared" si="3"/>
        <v>45858</v>
      </c>
      <c r="C112" s="4" t="str">
        <f t="shared" si="4"/>
        <v>日</v>
      </c>
      <c r="D112" s="4" t="str">
        <f>IF(COUNTIF(祝日!$B$2:$B$37,ご提出期限早見表!B112)&gt;0,"フィリピン祝日",IF(COUNTIF(祝日!$B$40:$B$66,ご提出期限早見表!B112)&gt;0,"日本の祝日",IF(COUNTIF(祝日!$B$69:$B$77,ご提出期限早見表!B112)&gt;0,"休業日"," ")))</f>
        <v xml:space="preserve"> </v>
      </c>
      <c r="E112" s="18">
        <f>WORKDAY(B112, -15, 祝日!$B$2:$B$75)</f>
        <v>45838</v>
      </c>
      <c r="F112" s="18">
        <f>WORKDAY(B112, -5, 祝日!$B$2:$B$75)</f>
        <v>45852</v>
      </c>
    </row>
    <row r="113" spans="1:6" ht="16.5">
      <c r="B113" s="10">
        <f t="shared" si="3"/>
        <v>45859</v>
      </c>
      <c r="C113" s="4" t="str">
        <f t="shared" si="4"/>
        <v>月</v>
      </c>
      <c r="D113" s="4" t="str">
        <f>IF(COUNTIF(祝日!$B$2:$B$37,ご提出期限早見表!B113)&gt;0,"フィリピン祝日",IF(COUNTIF(祝日!$B$40:$B$66,ご提出期限早見表!B113)&gt;0,"日本の祝日",IF(COUNTIF(祝日!$B$69:$B$77,ご提出期限早見表!B113)&gt;0,"休業日"," ")))</f>
        <v>日本の祝日</v>
      </c>
      <c r="E113" s="18">
        <f>WORKDAY(B113, -15, 祝日!$B$2:$B$75)</f>
        <v>45838</v>
      </c>
      <c r="F113" s="18">
        <f>WORKDAY(B113, -5, 祝日!$B$2:$B$75)</f>
        <v>45852</v>
      </c>
    </row>
    <row r="114" spans="1:6" ht="16.5">
      <c r="B114" s="10">
        <f t="shared" si="3"/>
        <v>45860</v>
      </c>
      <c r="C114" s="4" t="str">
        <f t="shared" si="4"/>
        <v>火</v>
      </c>
      <c r="D114" s="4" t="str">
        <f>IF(COUNTIF(祝日!$B$2:$B$37,ご提出期限早見表!B114)&gt;0,"フィリピン祝日",IF(COUNTIF(祝日!$B$40:$B$66,ご提出期限早見表!B114)&gt;0,"日本の祝日",IF(COUNTIF(祝日!$B$69:$B$77,ご提出期限早見表!B114)&gt;0,"休業日"," ")))</f>
        <v xml:space="preserve"> </v>
      </c>
      <c r="E114" s="18">
        <f>WORKDAY(B114, -15, 祝日!$B$2:$B$75)</f>
        <v>45838</v>
      </c>
      <c r="F114" s="18">
        <f>WORKDAY(B114, -5, 祝日!$B$2:$B$75)</f>
        <v>45852</v>
      </c>
    </row>
    <row r="115" spans="1:6" ht="16.5">
      <c r="B115" s="10">
        <f t="shared" si="3"/>
        <v>45861</v>
      </c>
      <c r="C115" s="4" t="str">
        <f t="shared" si="4"/>
        <v>水</v>
      </c>
      <c r="D115" s="4" t="str">
        <f>IF(COUNTIF(祝日!$B$2:$B$37,ご提出期限早見表!B115)&gt;0,"フィリピン祝日",IF(COUNTIF(祝日!$B$40:$B$66,ご提出期限早見表!B115)&gt;0,"日本の祝日",IF(COUNTIF(祝日!$B$69:$B$77,ご提出期限早見表!B115)&gt;0,"休業日"," ")))</f>
        <v xml:space="preserve"> </v>
      </c>
      <c r="E115" s="18">
        <f>WORKDAY(B115, -15, 祝日!$B$2:$B$75)</f>
        <v>45839</v>
      </c>
      <c r="F115" s="18">
        <f>WORKDAY(B115, -5, 祝日!$B$2:$B$75)</f>
        <v>45853</v>
      </c>
    </row>
    <row r="116" spans="1:6" ht="16.5">
      <c r="B116" s="10">
        <f t="shared" si="3"/>
        <v>45862</v>
      </c>
      <c r="C116" s="4" t="str">
        <f t="shared" si="4"/>
        <v>木</v>
      </c>
      <c r="D116" s="4" t="str">
        <f>IF(COUNTIF(祝日!$B$2:$B$37,ご提出期限早見表!B116)&gt;0,"フィリピン祝日",IF(COUNTIF(祝日!$B$40:$B$66,ご提出期限早見表!B116)&gt;0,"日本の祝日",IF(COUNTIF(祝日!$B$69:$B$77,ご提出期限早見表!B116)&gt;0,"休業日"," ")))</f>
        <v xml:space="preserve"> </v>
      </c>
      <c r="E116" s="18">
        <f>WORKDAY(B116, -15, 祝日!$B$2:$B$75)</f>
        <v>45840</v>
      </c>
      <c r="F116" s="18">
        <f>WORKDAY(B116, -5, 祝日!$B$2:$B$75)</f>
        <v>45854</v>
      </c>
    </row>
    <row r="117" spans="1:6" ht="16.5">
      <c r="B117" s="10">
        <f t="shared" si="3"/>
        <v>45863</v>
      </c>
      <c r="C117" s="4" t="str">
        <f t="shared" si="4"/>
        <v>金</v>
      </c>
      <c r="D117" s="4" t="str">
        <f>IF(COUNTIF(祝日!$B$2:$B$37,ご提出期限早見表!B117)&gt;0,"フィリピン祝日",IF(COUNTIF(祝日!$B$40:$B$66,ご提出期限早見表!B117)&gt;0,"日本の祝日",IF(COUNTIF(祝日!$B$69:$B$77,ご提出期限早見表!B117)&gt;0,"休業日"," ")))</f>
        <v xml:space="preserve"> </v>
      </c>
      <c r="E117" s="18">
        <f>WORKDAY(B117, -15, 祝日!$B$2:$B$75)</f>
        <v>45841</v>
      </c>
      <c r="F117" s="18">
        <f>WORKDAY(B117, -5, 祝日!$B$2:$B$75)</f>
        <v>45855</v>
      </c>
    </row>
    <row r="118" spans="1:6" ht="16.5">
      <c r="B118" s="10">
        <f t="shared" si="3"/>
        <v>45864</v>
      </c>
      <c r="C118" s="4" t="str">
        <f t="shared" si="4"/>
        <v>土</v>
      </c>
      <c r="D118" s="4" t="str">
        <f>IF(COUNTIF(祝日!$B$2:$B$37,ご提出期限早見表!B118)&gt;0,"フィリピン祝日",IF(COUNTIF(祝日!$B$40:$B$66,ご提出期限早見表!B118)&gt;0,"日本の祝日",IF(COUNTIF(祝日!$B$69:$B$77,ご提出期限早見表!B118)&gt;0,"休業日"," ")))</f>
        <v xml:space="preserve"> </v>
      </c>
      <c r="E118" s="18">
        <f>WORKDAY(B118, -15, 祝日!$B$2:$B$75)</f>
        <v>45842</v>
      </c>
      <c r="F118" s="18">
        <f>WORKDAY(B118, -5, 祝日!$B$2:$B$75)</f>
        <v>45856</v>
      </c>
    </row>
    <row r="119" spans="1:6" ht="16.5">
      <c r="B119" s="10">
        <f t="shared" si="3"/>
        <v>45865</v>
      </c>
      <c r="C119" s="4" t="str">
        <f t="shared" si="4"/>
        <v>日</v>
      </c>
      <c r="D119" s="4" t="str">
        <f>IF(COUNTIF(祝日!$B$2:$B$37,ご提出期限早見表!B119)&gt;0,"フィリピン祝日",IF(COUNTIF(祝日!$B$40:$B$66,ご提出期限早見表!B119)&gt;0,"日本の祝日",IF(COUNTIF(祝日!$B$69:$B$77,ご提出期限早見表!B119)&gt;0,"休業日"," ")))</f>
        <v>フィリピン祝日</v>
      </c>
      <c r="E119" s="18">
        <f>WORKDAY(B119, -15, 祝日!$B$2:$B$75)</f>
        <v>45842</v>
      </c>
      <c r="F119" s="18">
        <f>WORKDAY(B119, -5, 祝日!$B$2:$B$75)</f>
        <v>45856</v>
      </c>
    </row>
    <row r="120" spans="1:6" ht="16.5">
      <c r="B120" s="10">
        <f t="shared" si="3"/>
        <v>45866</v>
      </c>
      <c r="C120" s="4" t="str">
        <f t="shared" si="4"/>
        <v>月</v>
      </c>
      <c r="D120" s="4" t="str">
        <f>IF(COUNTIF(祝日!$B$2:$B$37,ご提出期限早見表!B120)&gt;0,"フィリピン祝日",IF(COUNTIF(祝日!$B$40:$B$66,ご提出期限早見表!B120)&gt;0,"日本の祝日",IF(COUNTIF(祝日!$B$69:$B$77,ご提出期限早見表!B120)&gt;0,"休業日"," ")))</f>
        <v xml:space="preserve"> </v>
      </c>
      <c r="E120" s="18">
        <f>WORKDAY(B120, -15, 祝日!$B$2:$B$75)</f>
        <v>45842</v>
      </c>
      <c r="F120" s="18">
        <f>WORKDAY(B120, -5, 祝日!$B$2:$B$75)</f>
        <v>45856</v>
      </c>
    </row>
    <row r="121" spans="1:6" ht="16.5">
      <c r="B121" s="10">
        <f t="shared" si="3"/>
        <v>45867</v>
      </c>
      <c r="C121" s="4" t="str">
        <f t="shared" si="4"/>
        <v>火</v>
      </c>
      <c r="D121" s="4" t="str">
        <f>IF(COUNTIF(祝日!$B$2:$B$37,ご提出期限早見表!B121)&gt;0,"フィリピン祝日",IF(COUNTIF(祝日!$B$40:$B$66,ご提出期限早見表!B121)&gt;0,"日本の祝日",IF(COUNTIF(祝日!$B$69:$B$77,ご提出期限早見表!B121)&gt;0,"休業日"," ")))</f>
        <v xml:space="preserve"> </v>
      </c>
      <c r="E121" s="18">
        <f>WORKDAY(B121, -15, 祝日!$B$2:$B$75)</f>
        <v>45845</v>
      </c>
      <c r="F121" s="18">
        <f>WORKDAY(B121, -5, 祝日!$B$2:$B$75)</f>
        <v>45860</v>
      </c>
    </row>
    <row r="122" spans="1:6" ht="16.5">
      <c r="B122" s="10">
        <f t="shared" si="3"/>
        <v>45868</v>
      </c>
      <c r="C122" s="4" t="str">
        <f t="shared" si="4"/>
        <v>水</v>
      </c>
      <c r="D122" s="4" t="str">
        <f>IF(COUNTIF(祝日!$B$2:$B$37,ご提出期限早見表!B122)&gt;0,"フィリピン祝日",IF(COUNTIF(祝日!$B$40:$B$66,ご提出期限早見表!B122)&gt;0,"日本の祝日",IF(COUNTIF(祝日!$B$69:$B$77,ご提出期限早見表!B122)&gt;0,"休業日"," ")))</f>
        <v xml:space="preserve"> </v>
      </c>
      <c r="E122" s="18">
        <f>WORKDAY(B122, -15, 祝日!$B$2:$B$75)</f>
        <v>45846</v>
      </c>
      <c r="F122" s="18">
        <f>WORKDAY(B122, -5, 祝日!$B$2:$B$75)</f>
        <v>45861</v>
      </c>
    </row>
    <row r="123" spans="1:6" ht="17.25" thickBot="1">
      <c r="A123" s="36"/>
      <c r="B123" s="21">
        <f t="shared" si="3"/>
        <v>45869</v>
      </c>
      <c r="C123" s="20" t="str">
        <f t="shared" si="4"/>
        <v>木</v>
      </c>
      <c r="D123" s="20" t="str">
        <f>IF(COUNTIF(祝日!$B$2:$B$37,ご提出期限早見表!B123)&gt;0,"フィリピン祝日",IF(COUNTIF(祝日!$B$40:$B$66,ご提出期限早見表!B123)&gt;0,"日本の祝日",IF(COUNTIF(祝日!$B$69:$B$77,ご提出期限早見表!B123)&gt;0,"休業日"," ")))</f>
        <v xml:space="preserve"> </v>
      </c>
      <c r="E123" s="18">
        <f>WORKDAY(B123, -15, 祝日!$B$2:$B$75)</f>
        <v>45847</v>
      </c>
      <c r="F123" s="18">
        <f>WORKDAY(B123, -5, 祝日!$B$2:$B$75)</f>
        <v>45862</v>
      </c>
    </row>
    <row r="124" spans="1:6" ht="16.5">
      <c r="A124" s="12" t="s">
        <v>11</v>
      </c>
      <c r="B124" s="10">
        <f t="shared" si="3"/>
        <v>45870</v>
      </c>
      <c r="C124" s="11" t="str">
        <f t="shared" si="4"/>
        <v>金</v>
      </c>
      <c r="D124" s="11" t="str">
        <f>IF(COUNTIF(祝日!$B$2:$B$37,ご提出期限早見表!B124)&gt;0,"フィリピン祝日",IF(COUNTIF(祝日!$B$40:$B$66,ご提出期限早見表!B124)&gt;0,"日本の祝日",IF(COUNTIF(祝日!$B$69:$B$77,ご提出期限早見表!B124)&gt;0,"休業日"," ")))</f>
        <v xml:space="preserve"> </v>
      </c>
      <c r="E124" s="18">
        <f>WORKDAY(B124, -15, 祝日!$B$2:$B$75)</f>
        <v>45848</v>
      </c>
      <c r="F124" s="18">
        <f>WORKDAY(B124, -5, 祝日!$B$2:$B$75)</f>
        <v>45863</v>
      </c>
    </row>
    <row r="125" spans="1:6" ht="16.5">
      <c r="B125" s="10">
        <f t="shared" si="3"/>
        <v>45871</v>
      </c>
      <c r="C125" s="11" t="str">
        <f t="shared" si="4"/>
        <v>土</v>
      </c>
      <c r="D125" s="11" t="str">
        <f>IF(COUNTIF(祝日!$B$2:$B$37,ご提出期限早見表!B125)&gt;0,"フィリピン祝日",IF(COUNTIF(祝日!$B$40:$B$66,ご提出期限早見表!B125)&gt;0,"日本の祝日",IF(COUNTIF(祝日!$B$69:$B$77,ご提出期限早見表!B125)&gt;0,"休業日"," ")))</f>
        <v xml:space="preserve"> </v>
      </c>
      <c r="E125" s="18">
        <f>WORKDAY(B125, -15, 祝日!$B$2:$B$75)</f>
        <v>45849</v>
      </c>
      <c r="F125" s="18">
        <f>WORKDAY(B125, -5, 祝日!$B$2:$B$75)</f>
        <v>45866</v>
      </c>
    </row>
    <row r="126" spans="1:6" ht="16.5">
      <c r="B126" s="10">
        <f t="shared" si="3"/>
        <v>45872</v>
      </c>
      <c r="C126" s="4" t="str">
        <f t="shared" si="4"/>
        <v>日</v>
      </c>
      <c r="D126" s="4" t="str">
        <f>IF(COUNTIF(祝日!$B$2:$B$37,ご提出期限早見表!B126)&gt;0,"フィリピン祝日",IF(COUNTIF(祝日!$B$40:$B$66,ご提出期限早見表!B126)&gt;0,"日本の祝日",IF(COUNTIF(祝日!$B$69:$B$77,ご提出期限早見表!B126)&gt;0,"休業日"," ")))</f>
        <v xml:space="preserve"> </v>
      </c>
      <c r="E126" s="18">
        <f>WORKDAY(B126, -15, 祝日!$B$2:$B$75)</f>
        <v>45849</v>
      </c>
      <c r="F126" s="18">
        <f>WORKDAY(B126, -5, 祝日!$B$2:$B$75)</f>
        <v>45866</v>
      </c>
    </row>
    <row r="127" spans="1:6" ht="16.5">
      <c r="B127" s="10">
        <f t="shared" si="3"/>
        <v>45873</v>
      </c>
      <c r="C127" s="4" t="str">
        <f t="shared" si="4"/>
        <v>月</v>
      </c>
      <c r="D127" s="4" t="str">
        <f>IF(COUNTIF(祝日!$B$2:$B$37,ご提出期限早見表!B127)&gt;0,"フィリピン祝日",IF(COUNTIF(祝日!$B$40:$B$66,ご提出期限早見表!B127)&gt;0,"日本の祝日",IF(COUNTIF(祝日!$B$69:$B$77,ご提出期限早見表!B127)&gt;0,"休業日"," ")))</f>
        <v xml:space="preserve"> </v>
      </c>
      <c r="E127" s="18">
        <f>WORKDAY(B127, -15, 祝日!$B$2:$B$75)</f>
        <v>45849</v>
      </c>
      <c r="F127" s="18">
        <f>WORKDAY(B127, -5, 祝日!$B$2:$B$75)</f>
        <v>45866</v>
      </c>
    </row>
    <row r="128" spans="1:6" ht="16.5">
      <c r="B128" s="10">
        <f t="shared" si="3"/>
        <v>45874</v>
      </c>
      <c r="C128" s="4" t="str">
        <f t="shared" si="4"/>
        <v>火</v>
      </c>
      <c r="D128" s="4" t="str">
        <f>IF(COUNTIF(祝日!$B$2:$B$37,ご提出期限早見表!B128)&gt;0,"フィリピン祝日",IF(COUNTIF(祝日!$B$40:$B$66,ご提出期限早見表!B128)&gt;0,"日本の祝日",IF(COUNTIF(祝日!$B$69:$B$77,ご提出期限早見表!B128)&gt;0,"休業日"," ")))</f>
        <v xml:space="preserve"> </v>
      </c>
      <c r="E128" s="18">
        <f>WORKDAY(B128, -15, 祝日!$B$2:$B$75)</f>
        <v>45852</v>
      </c>
      <c r="F128" s="18">
        <f>WORKDAY(B128, -5, 祝日!$B$2:$B$75)</f>
        <v>45867</v>
      </c>
    </row>
    <row r="129" spans="2:6" ht="16.5">
      <c r="B129" s="10">
        <f t="shared" si="3"/>
        <v>45875</v>
      </c>
      <c r="C129" s="4" t="str">
        <f t="shared" si="4"/>
        <v>水</v>
      </c>
      <c r="D129" s="4" t="str">
        <f>IF(COUNTIF(祝日!$B$2:$B$37,ご提出期限早見表!B129)&gt;0,"フィリピン祝日",IF(COUNTIF(祝日!$B$40:$B$66,ご提出期限早見表!B129)&gt;0,"日本の祝日",IF(COUNTIF(祝日!$B$69:$B$77,ご提出期限早見表!B129)&gt;0,"休業日"," ")))</f>
        <v xml:space="preserve"> </v>
      </c>
      <c r="E129" s="18">
        <f>WORKDAY(B129, -15, 祝日!$B$2:$B$75)</f>
        <v>45853</v>
      </c>
      <c r="F129" s="18">
        <f>WORKDAY(B129, -5, 祝日!$B$2:$B$75)</f>
        <v>45868</v>
      </c>
    </row>
    <row r="130" spans="2:6" ht="16.5">
      <c r="B130" s="10">
        <f t="shared" si="3"/>
        <v>45876</v>
      </c>
      <c r="C130" s="4" t="str">
        <f t="shared" si="4"/>
        <v>木</v>
      </c>
      <c r="D130" s="4" t="str">
        <f>IF(COUNTIF(祝日!$B$2:$B$37,ご提出期限早見表!B130)&gt;0,"フィリピン祝日",IF(COUNTIF(祝日!$B$40:$B$66,ご提出期限早見表!B130)&gt;0,"日本の祝日",IF(COUNTIF(祝日!$B$69:$B$77,ご提出期限早見表!B130)&gt;0,"休業日"," ")))</f>
        <v xml:space="preserve"> </v>
      </c>
      <c r="E130" s="18">
        <f>WORKDAY(B130, -15, 祝日!$B$2:$B$75)</f>
        <v>45854</v>
      </c>
      <c r="F130" s="18">
        <f>WORKDAY(B130, -5, 祝日!$B$2:$B$75)</f>
        <v>45869</v>
      </c>
    </row>
    <row r="131" spans="2:6" ht="16.5">
      <c r="B131" s="10">
        <f t="shared" si="3"/>
        <v>45877</v>
      </c>
      <c r="C131" s="4" t="str">
        <f t="shared" si="4"/>
        <v>金</v>
      </c>
      <c r="D131" s="4" t="str">
        <f>IF(COUNTIF(祝日!$B$2:$B$37,ご提出期限早見表!B131)&gt;0,"フィリピン祝日",IF(COUNTIF(祝日!$B$40:$B$66,ご提出期限早見表!B131)&gt;0,"日本の祝日",IF(COUNTIF(祝日!$B$69:$B$77,ご提出期限早見表!B131)&gt;0,"休業日"," ")))</f>
        <v xml:space="preserve"> </v>
      </c>
      <c r="E131" s="18">
        <f>WORKDAY(B131, -15, 祝日!$B$2:$B$75)</f>
        <v>45855</v>
      </c>
      <c r="F131" s="18">
        <f>WORKDAY(B131, -5, 祝日!$B$2:$B$75)</f>
        <v>45870</v>
      </c>
    </row>
    <row r="132" spans="2:6" ht="16.5">
      <c r="B132" s="10">
        <f t="shared" ref="B132:B195" si="5">B131+1</f>
        <v>45878</v>
      </c>
      <c r="C132" s="4" t="str">
        <f t="shared" si="4"/>
        <v>土</v>
      </c>
      <c r="D132" s="4" t="str">
        <f>IF(COUNTIF(祝日!$B$2:$B$37,ご提出期限早見表!B132)&gt;0,"フィリピン祝日",IF(COUNTIF(祝日!$B$40:$B$66,ご提出期限早見表!B132)&gt;0,"日本の祝日",IF(COUNTIF(祝日!$B$69:$B$77,ご提出期限早見表!B132)&gt;0,"休業日"," ")))</f>
        <v xml:space="preserve"> </v>
      </c>
      <c r="E132" s="18">
        <f>WORKDAY(B132, -15, 祝日!$B$2:$B$75)</f>
        <v>45856</v>
      </c>
      <c r="F132" s="18">
        <f>WORKDAY(B132, -5, 祝日!$B$2:$B$75)</f>
        <v>45873</v>
      </c>
    </row>
    <row r="133" spans="2:6" ht="16.5">
      <c r="B133" s="10">
        <f t="shared" si="5"/>
        <v>45879</v>
      </c>
      <c r="C133" s="4" t="str">
        <f t="shared" si="4"/>
        <v>日</v>
      </c>
      <c r="D133" s="4" t="str">
        <f>IF(COUNTIF(祝日!$B$2:$B$37,ご提出期限早見表!B133)&gt;0,"フィリピン祝日",IF(COUNTIF(祝日!$B$40:$B$66,ご提出期限早見表!B133)&gt;0,"日本の祝日",IF(COUNTIF(祝日!$B$69:$B$77,ご提出期限早見表!B133)&gt;0,"休業日"," ")))</f>
        <v xml:space="preserve"> </v>
      </c>
      <c r="E133" s="18">
        <f>WORKDAY(B133, -15, 祝日!$B$2:$B$75)</f>
        <v>45856</v>
      </c>
      <c r="F133" s="18">
        <f>WORKDAY(B133, -5, 祝日!$B$2:$B$75)</f>
        <v>45873</v>
      </c>
    </row>
    <row r="134" spans="2:6" ht="16.5">
      <c r="B134" s="10">
        <f t="shared" si="5"/>
        <v>45880</v>
      </c>
      <c r="C134" s="4" t="str">
        <f t="shared" si="4"/>
        <v>月</v>
      </c>
      <c r="D134" s="4" t="str">
        <f>IF(COUNTIF(祝日!$B$2:$B$37,ご提出期限早見表!B134)&gt;0,"フィリピン祝日",IF(COUNTIF(祝日!$B$40:$B$66,ご提出期限早見表!B134)&gt;0,"日本の祝日",IF(COUNTIF(祝日!$B$69:$B$77,ご提出期限早見表!B134)&gt;0,"休業日"," ")))</f>
        <v>日本の祝日</v>
      </c>
      <c r="E134" s="18">
        <f>WORKDAY(B134, -15, 祝日!$B$2:$B$75)</f>
        <v>45856</v>
      </c>
      <c r="F134" s="18">
        <f>WORKDAY(B134, -5, 祝日!$B$2:$B$75)</f>
        <v>45873</v>
      </c>
    </row>
    <row r="135" spans="2:6" ht="16.5">
      <c r="B135" s="10">
        <f t="shared" si="5"/>
        <v>45881</v>
      </c>
      <c r="C135" s="4" t="str">
        <f t="shared" si="4"/>
        <v>火</v>
      </c>
      <c r="D135" s="4" t="str">
        <f>IF(COUNTIF(祝日!$B$2:$B$37,ご提出期限早見表!B135)&gt;0,"フィリピン祝日",IF(COUNTIF(祝日!$B$40:$B$66,ご提出期限早見表!B135)&gt;0,"日本の祝日",IF(COUNTIF(祝日!$B$69:$B$77,ご提出期限早見表!B135)&gt;0,"休業日"," ")))</f>
        <v>日本の祝日</v>
      </c>
      <c r="E135" s="18">
        <f>WORKDAY(B135, -15, 祝日!$B$2:$B$75)</f>
        <v>45856</v>
      </c>
      <c r="F135" s="18">
        <f>WORKDAY(B135, -5, 祝日!$B$2:$B$75)</f>
        <v>45873</v>
      </c>
    </row>
    <row r="136" spans="2:6" ht="16.5">
      <c r="B136" s="10">
        <f t="shared" si="5"/>
        <v>45882</v>
      </c>
      <c r="C136" s="4" t="str">
        <f t="shared" si="4"/>
        <v>水</v>
      </c>
      <c r="D136" s="4" t="str">
        <f>IF(COUNTIF(祝日!$B$2:$B$37,ご提出期限早見表!B136)&gt;0,"フィリピン祝日",IF(COUNTIF(祝日!$B$40:$B$66,ご提出期限早見表!B136)&gt;0,"日本の祝日",IF(COUNTIF(祝日!$B$69:$B$77,ご提出期限早見表!B136)&gt;0,"休業日"," ")))</f>
        <v xml:space="preserve"> </v>
      </c>
      <c r="E136" s="18">
        <f>WORKDAY(B136, -15, 祝日!$B$2:$B$75)</f>
        <v>45856</v>
      </c>
      <c r="F136" s="18">
        <f>WORKDAY(B136, -5, 祝日!$B$2:$B$75)</f>
        <v>45873</v>
      </c>
    </row>
    <row r="137" spans="2:6" ht="16.5">
      <c r="B137" s="10">
        <f t="shared" si="5"/>
        <v>45883</v>
      </c>
      <c r="C137" s="4" t="str">
        <f t="shared" si="4"/>
        <v>木</v>
      </c>
      <c r="D137" s="4" t="str">
        <f>IF(COUNTIF(祝日!$B$2:$B$37,ご提出期限早見表!B137)&gt;0,"フィリピン祝日",IF(COUNTIF(祝日!$B$40:$B$66,ご提出期限早見表!B137)&gt;0,"日本の祝日",IF(COUNTIF(祝日!$B$69:$B$77,ご提出期限早見表!B137)&gt;0,"休業日"," ")))</f>
        <v xml:space="preserve"> </v>
      </c>
      <c r="E137" s="18">
        <f>WORKDAY(B137, -15, 祝日!$B$2:$B$75)</f>
        <v>45860</v>
      </c>
      <c r="F137" s="18">
        <f>WORKDAY(B137, -5, 祝日!$B$2:$B$75)</f>
        <v>45874</v>
      </c>
    </row>
    <row r="138" spans="2:6" ht="16.5">
      <c r="B138" s="10">
        <f t="shared" si="5"/>
        <v>45884</v>
      </c>
      <c r="C138" s="4" t="str">
        <f t="shared" si="4"/>
        <v>金</v>
      </c>
      <c r="D138" s="4" t="str">
        <f>IF(COUNTIF(祝日!$B$2:$B$37,ご提出期限早見表!B138)&gt;0,"フィリピン祝日",IF(COUNTIF(祝日!$B$40:$B$66,ご提出期限早見表!B138)&gt;0,"日本の祝日",IF(COUNTIF(祝日!$B$69:$B$77,ご提出期限早見表!B138)&gt;0,"休業日"," ")))</f>
        <v xml:space="preserve"> </v>
      </c>
      <c r="E138" s="18">
        <f>WORKDAY(B138, -15, 祝日!$B$2:$B$75)</f>
        <v>45861</v>
      </c>
      <c r="F138" s="18">
        <f>WORKDAY(B138, -5, 祝日!$B$2:$B$75)</f>
        <v>45875</v>
      </c>
    </row>
    <row r="139" spans="2:6" ht="16.5">
      <c r="B139" s="10">
        <f t="shared" si="5"/>
        <v>45885</v>
      </c>
      <c r="C139" s="4" t="str">
        <f t="shared" si="4"/>
        <v>土</v>
      </c>
      <c r="D139" s="4" t="str">
        <f>IF(COUNTIF(祝日!$B$2:$B$37,ご提出期限早見表!B139)&gt;0,"フィリピン祝日",IF(COUNTIF(祝日!$B$40:$B$66,ご提出期限早見表!B139)&gt;0,"日本の祝日",IF(COUNTIF(祝日!$B$69:$B$77,ご提出期限早見表!B139)&gt;0,"休業日"," ")))</f>
        <v xml:space="preserve"> </v>
      </c>
      <c r="E139" s="18">
        <f>WORKDAY(B139, -15, 祝日!$B$2:$B$75)</f>
        <v>45862</v>
      </c>
      <c r="F139" s="18">
        <f>WORKDAY(B139, -5, 祝日!$B$2:$B$75)</f>
        <v>45876</v>
      </c>
    </row>
    <row r="140" spans="2:6" ht="16.5">
      <c r="B140" s="10">
        <f t="shared" si="5"/>
        <v>45886</v>
      </c>
      <c r="C140" s="4" t="str">
        <f t="shared" si="4"/>
        <v>日</v>
      </c>
      <c r="D140" s="4" t="str">
        <f>IF(COUNTIF(祝日!$B$2:$B$37,ご提出期限早見表!B140)&gt;0,"フィリピン祝日",IF(COUNTIF(祝日!$B$40:$B$66,ご提出期限早見表!B140)&gt;0,"日本の祝日",IF(COUNTIF(祝日!$B$69:$B$77,ご提出期限早見表!B140)&gt;0,"休業日"," ")))</f>
        <v xml:space="preserve"> </v>
      </c>
      <c r="E140" s="18">
        <f>WORKDAY(B140, -15, 祝日!$B$2:$B$75)</f>
        <v>45862</v>
      </c>
      <c r="F140" s="18">
        <f>WORKDAY(B140, -5, 祝日!$B$2:$B$75)</f>
        <v>45876</v>
      </c>
    </row>
    <row r="141" spans="2:6" ht="16.5">
      <c r="B141" s="10">
        <f t="shared" si="5"/>
        <v>45887</v>
      </c>
      <c r="C141" s="4" t="str">
        <f t="shared" si="4"/>
        <v>月</v>
      </c>
      <c r="D141" s="4" t="str">
        <f>IF(COUNTIF(祝日!$B$2:$B$37,ご提出期限早見表!B141)&gt;0,"フィリピン祝日",IF(COUNTIF(祝日!$B$40:$B$66,ご提出期限早見表!B141)&gt;0,"日本の祝日",IF(COUNTIF(祝日!$B$69:$B$77,ご提出期限早見表!B141)&gt;0,"休業日"," ")))</f>
        <v xml:space="preserve"> </v>
      </c>
      <c r="E141" s="18">
        <f>WORKDAY(B141, -15, 祝日!$B$2:$B$75)</f>
        <v>45862</v>
      </c>
      <c r="F141" s="18">
        <f>WORKDAY(B141, -5, 祝日!$B$2:$B$75)</f>
        <v>45876</v>
      </c>
    </row>
    <row r="142" spans="2:6" ht="16.5">
      <c r="B142" s="10">
        <f t="shared" si="5"/>
        <v>45888</v>
      </c>
      <c r="C142" s="4" t="str">
        <f t="shared" si="4"/>
        <v>火</v>
      </c>
      <c r="D142" s="4" t="str">
        <f>IF(COUNTIF(祝日!$B$2:$B$37,ご提出期限早見表!B142)&gt;0,"フィリピン祝日",IF(COUNTIF(祝日!$B$40:$B$66,ご提出期限早見表!B142)&gt;0,"日本の祝日",IF(COUNTIF(祝日!$B$69:$B$77,ご提出期限早見表!B142)&gt;0,"休業日"," ")))</f>
        <v xml:space="preserve"> </v>
      </c>
      <c r="E142" s="18">
        <f>WORKDAY(B142, -15, 祝日!$B$2:$B$75)</f>
        <v>45863</v>
      </c>
      <c r="F142" s="18">
        <f>WORKDAY(B142, -5, 祝日!$B$2:$B$75)</f>
        <v>45877</v>
      </c>
    </row>
    <row r="143" spans="2:6" ht="16.5">
      <c r="B143" s="10">
        <f t="shared" si="5"/>
        <v>45889</v>
      </c>
      <c r="C143" s="4" t="str">
        <f t="shared" si="4"/>
        <v>水</v>
      </c>
      <c r="D143" s="4" t="str">
        <f>IF(COUNTIF(祝日!$B$2:$B$37,ご提出期限早見表!B143)&gt;0,"フィリピン祝日",IF(COUNTIF(祝日!$B$40:$B$66,ご提出期限早見表!B143)&gt;0,"日本の祝日",IF(COUNTIF(祝日!$B$69:$B$77,ご提出期限早見表!B143)&gt;0,"休業日"," ")))</f>
        <v xml:space="preserve"> </v>
      </c>
      <c r="E143" s="18">
        <f>WORKDAY(B143, -15, 祝日!$B$2:$B$75)</f>
        <v>45866</v>
      </c>
      <c r="F143" s="18">
        <f>WORKDAY(B143, -5, 祝日!$B$2:$B$75)</f>
        <v>45882</v>
      </c>
    </row>
    <row r="144" spans="2:6" ht="16.5">
      <c r="B144" s="10">
        <f t="shared" si="5"/>
        <v>45890</v>
      </c>
      <c r="C144" s="4" t="str">
        <f t="shared" si="4"/>
        <v>木</v>
      </c>
      <c r="D144" s="4" t="str">
        <f>IF(COUNTIF(祝日!$B$2:$B$37,ご提出期限早見表!B144)&gt;0,"フィリピン祝日",IF(COUNTIF(祝日!$B$40:$B$66,ご提出期限早見表!B144)&gt;0,"日本の祝日",IF(COUNTIF(祝日!$B$69:$B$77,ご提出期限早見表!B144)&gt;0,"休業日"," ")))</f>
        <v>フィリピン祝日</v>
      </c>
      <c r="E144" s="18">
        <f>WORKDAY(B144, -15, 祝日!$B$2:$B$75)</f>
        <v>45867</v>
      </c>
      <c r="F144" s="18">
        <f>WORKDAY(B144, -5, 祝日!$B$2:$B$75)</f>
        <v>45883</v>
      </c>
    </row>
    <row r="145" spans="1:6" ht="16.5">
      <c r="B145" s="10">
        <f t="shared" si="5"/>
        <v>45891</v>
      </c>
      <c r="C145" s="4" t="str">
        <f t="shared" si="4"/>
        <v>金</v>
      </c>
      <c r="D145" s="4" t="str">
        <f>IF(COUNTIF(祝日!$B$2:$B$37,ご提出期限早見表!B145)&gt;0,"フィリピン祝日",IF(COUNTIF(祝日!$B$40:$B$66,ご提出期限早見表!B145)&gt;0,"日本の祝日",IF(COUNTIF(祝日!$B$69:$B$77,ご提出期限早見表!B145)&gt;0,"休業日"," ")))</f>
        <v xml:space="preserve"> </v>
      </c>
      <c r="E145" s="18">
        <f>WORKDAY(B145, -15, 祝日!$B$2:$B$75)</f>
        <v>45867</v>
      </c>
      <c r="F145" s="18">
        <f>WORKDAY(B145, -5, 祝日!$B$2:$B$75)</f>
        <v>45883</v>
      </c>
    </row>
    <row r="146" spans="1:6" ht="16.5">
      <c r="B146" s="10">
        <f t="shared" si="5"/>
        <v>45892</v>
      </c>
      <c r="C146" s="4" t="str">
        <f t="shared" si="4"/>
        <v>土</v>
      </c>
      <c r="D146" s="4" t="str">
        <f>IF(COUNTIF(祝日!$B$2:$B$37,ご提出期限早見表!B146)&gt;0,"フィリピン祝日",IF(COUNTIF(祝日!$B$40:$B$66,ご提出期限早見表!B146)&gt;0,"日本の祝日",IF(COUNTIF(祝日!$B$69:$B$77,ご提出期限早見表!B146)&gt;0,"休業日"," ")))</f>
        <v xml:space="preserve"> </v>
      </c>
      <c r="E146" s="18">
        <f>WORKDAY(B146, -15, 祝日!$B$2:$B$75)</f>
        <v>45868</v>
      </c>
      <c r="F146" s="18">
        <f>WORKDAY(B146, -5, 祝日!$B$2:$B$75)</f>
        <v>45884</v>
      </c>
    </row>
    <row r="147" spans="1:6" ht="16.5">
      <c r="B147" s="10">
        <f t="shared" si="5"/>
        <v>45893</v>
      </c>
      <c r="C147" s="4" t="str">
        <f t="shared" si="4"/>
        <v>日</v>
      </c>
      <c r="D147" s="4" t="str">
        <f>IF(COUNTIF(祝日!$B$2:$B$37,ご提出期限早見表!B147)&gt;0,"フィリピン祝日",IF(COUNTIF(祝日!$B$40:$B$66,ご提出期限早見表!B147)&gt;0,"日本の祝日",IF(COUNTIF(祝日!$B$69:$B$77,ご提出期限早見表!B147)&gt;0,"休業日"," ")))</f>
        <v xml:space="preserve"> </v>
      </c>
      <c r="E147" s="18">
        <f>WORKDAY(B147, -15, 祝日!$B$2:$B$75)</f>
        <v>45868</v>
      </c>
      <c r="F147" s="18">
        <f>WORKDAY(B147, -5, 祝日!$B$2:$B$75)</f>
        <v>45884</v>
      </c>
    </row>
    <row r="148" spans="1:6" ht="16.5">
      <c r="B148" s="10">
        <f t="shared" si="5"/>
        <v>45894</v>
      </c>
      <c r="C148" s="4" t="str">
        <f t="shared" si="4"/>
        <v>月</v>
      </c>
      <c r="D148" s="4" t="str">
        <f>IF(COUNTIF(祝日!$B$2:$B$37,ご提出期限早見表!B148)&gt;0,"フィリピン祝日",IF(COUNTIF(祝日!$B$40:$B$66,ご提出期限早見表!B148)&gt;0,"日本の祝日",IF(COUNTIF(祝日!$B$69:$B$77,ご提出期限早見表!B148)&gt;0,"休業日"," ")))</f>
        <v>フィリピン祝日</v>
      </c>
      <c r="E148" s="18">
        <f>WORKDAY(B148, -15, 祝日!$B$2:$B$75)</f>
        <v>45868</v>
      </c>
      <c r="F148" s="18">
        <f>WORKDAY(B148, -5, 祝日!$B$2:$B$75)</f>
        <v>45884</v>
      </c>
    </row>
    <row r="149" spans="1:6" ht="16.5">
      <c r="B149" s="10">
        <f t="shared" si="5"/>
        <v>45895</v>
      </c>
      <c r="C149" s="4" t="str">
        <f t="shared" si="4"/>
        <v>火</v>
      </c>
      <c r="D149" s="4" t="str">
        <f>IF(COUNTIF(祝日!$B$2:$B$37,ご提出期限早見表!B149)&gt;0,"フィリピン祝日",IF(COUNTIF(祝日!$B$40:$B$66,ご提出期限早見表!B149)&gt;0,"日本の祝日",IF(COUNTIF(祝日!$B$69:$B$77,ご提出期限早見表!B149)&gt;0,"休業日"," ")))</f>
        <v xml:space="preserve"> </v>
      </c>
      <c r="E149" s="18">
        <f>WORKDAY(B149, -15, 祝日!$B$2:$B$75)</f>
        <v>45868</v>
      </c>
      <c r="F149" s="18">
        <f>WORKDAY(B149, -5, 祝日!$B$2:$B$75)</f>
        <v>45884</v>
      </c>
    </row>
    <row r="150" spans="1:6" ht="16.5">
      <c r="B150" s="10">
        <f t="shared" si="5"/>
        <v>45896</v>
      </c>
      <c r="C150" s="4" t="str">
        <f t="shared" si="4"/>
        <v>水</v>
      </c>
      <c r="D150" s="4" t="str">
        <f>IF(COUNTIF(祝日!$B$2:$B$37,ご提出期限早見表!B150)&gt;0,"フィリピン祝日",IF(COUNTIF(祝日!$B$40:$B$66,ご提出期限早見表!B150)&gt;0,"日本の祝日",IF(COUNTIF(祝日!$B$69:$B$77,ご提出期限早見表!B150)&gt;0,"休業日"," ")))</f>
        <v xml:space="preserve"> </v>
      </c>
      <c r="E150" s="18">
        <f>WORKDAY(B150, -15, 祝日!$B$2:$B$75)</f>
        <v>45869</v>
      </c>
      <c r="F150" s="18">
        <f>WORKDAY(B150, -5, 祝日!$B$2:$B$75)</f>
        <v>45887</v>
      </c>
    </row>
    <row r="151" spans="1:6" ht="16.5">
      <c r="B151" s="10">
        <f t="shared" si="5"/>
        <v>45897</v>
      </c>
      <c r="C151" s="4" t="str">
        <f t="shared" si="4"/>
        <v>木</v>
      </c>
      <c r="D151" s="4" t="str">
        <f>IF(COUNTIF(祝日!$B$2:$B$37,ご提出期限早見表!B151)&gt;0,"フィリピン祝日",IF(COUNTIF(祝日!$B$40:$B$66,ご提出期限早見表!B151)&gt;0,"日本の祝日",IF(COUNTIF(祝日!$B$69:$B$77,ご提出期限早見表!B151)&gt;0,"休業日"," ")))</f>
        <v xml:space="preserve"> </v>
      </c>
      <c r="E151" s="18">
        <f>WORKDAY(B151, -15, 祝日!$B$2:$B$75)</f>
        <v>45870</v>
      </c>
      <c r="F151" s="18">
        <f>WORKDAY(B151, -5, 祝日!$B$2:$B$75)</f>
        <v>45888</v>
      </c>
    </row>
    <row r="152" spans="1:6" ht="16.5">
      <c r="B152" s="10">
        <f t="shared" si="5"/>
        <v>45898</v>
      </c>
      <c r="C152" s="4" t="str">
        <f t="shared" si="4"/>
        <v>金</v>
      </c>
      <c r="D152" s="4" t="str">
        <f>IF(COUNTIF(祝日!$B$2:$B$37,ご提出期限早見表!B152)&gt;0,"フィリピン祝日",IF(COUNTIF(祝日!$B$40:$B$66,ご提出期限早見表!B152)&gt;0,"日本の祝日",IF(COUNTIF(祝日!$B$69:$B$77,ご提出期限早見表!B152)&gt;0,"休業日"," ")))</f>
        <v xml:space="preserve"> </v>
      </c>
      <c r="E152" s="18">
        <f>WORKDAY(B152, -15, 祝日!$B$2:$B$75)</f>
        <v>45873</v>
      </c>
      <c r="F152" s="18">
        <f>WORKDAY(B152, -5, 祝日!$B$2:$B$75)</f>
        <v>45889</v>
      </c>
    </row>
    <row r="153" spans="1:6" ht="16.5">
      <c r="B153" s="10">
        <f t="shared" si="5"/>
        <v>45899</v>
      </c>
      <c r="C153" s="4" t="str">
        <f t="shared" si="4"/>
        <v>土</v>
      </c>
      <c r="D153" s="4" t="str">
        <f>IF(COUNTIF(祝日!$B$2:$B$37,ご提出期限早見表!B153)&gt;0,"フィリピン祝日",IF(COUNTIF(祝日!$B$40:$B$66,ご提出期限早見表!B153)&gt;0,"日本の祝日",IF(COUNTIF(祝日!$B$69:$B$77,ご提出期限早見表!B153)&gt;0,"休業日"," ")))</f>
        <v xml:space="preserve"> </v>
      </c>
      <c r="E153" s="18">
        <f>WORKDAY(B153, -15, 祝日!$B$2:$B$75)</f>
        <v>45874</v>
      </c>
      <c r="F153" s="18">
        <f>WORKDAY(B153, -5, 祝日!$B$2:$B$75)</f>
        <v>45891</v>
      </c>
    </row>
    <row r="154" spans="1:6" ht="17.25" thickBot="1">
      <c r="A154" s="36"/>
      <c r="B154" s="21">
        <f t="shared" si="5"/>
        <v>45900</v>
      </c>
      <c r="C154" s="20" t="str">
        <f t="shared" si="4"/>
        <v>日</v>
      </c>
      <c r="D154" s="20" t="str">
        <f>IF(COUNTIF(祝日!$B$2:$B$37,ご提出期限早見表!B154)&gt;0,"フィリピン祝日",IF(COUNTIF(祝日!$B$40:$B$66,ご提出期限早見表!B154)&gt;0,"日本の祝日",IF(COUNTIF(祝日!$B$69:$B$77,ご提出期限早見表!B154)&gt;0,"休業日"," ")))</f>
        <v xml:space="preserve"> </v>
      </c>
      <c r="E154" s="18">
        <f>WORKDAY(B154, -15, 祝日!$B$2:$B$75)</f>
        <v>45874</v>
      </c>
      <c r="F154" s="18">
        <f>WORKDAY(B154, -5, 祝日!$B$2:$B$75)</f>
        <v>45891</v>
      </c>
    </row>
    <row r="155" spans="1:6" ht="16.5">
      <c r="A155" s="12" t="s">
        <v>12</v>
      </c>
      <c r="B155" s="10">
        <f t="shared" si="5"/>
        <v>45901</v>
      </c>
      <c r="C155" s="11" t="str">
        <f t="shared" si="4"/>
        <v>月</v>
      </c>
      <c r="D155" s="11" t="str">
        <f>IF(COUNTIF(祝日!$B$2:$B$37,ご提出期限早見表!B155)&gt;0,"フィリピン祝日",IF(COUNTIF(祝日!$B$40:$B$66,ご提出期限早見表!B155)&gt;0,"日本の祝日",IF(COUNTIF(祝日!$B$69:$B$77,ご提出期限早見表!B155)&gt;0,"休業日"," ")))</f>
        <v xml:space="preserve"> </v>
      </c>
      <c r="E155" s="18">
        <f>WORKDAY(B155, -15, 祝日!$B$2:$B$75)</f>
        <v>45874</v>
      </c>
      <c r="F155" s="18">
        <f>WORKDAY(B155, -5, 祝日!$B$2:$B$75)</f>
        <v>45891</v>
      </c>
    </row>
    <row r="156" spans="1:6" ht="16.5">
      <c r="B156" s="10">
        <f t="shared" si="5"/>
        <v>45902</v>
      </c>
      <c r="C156" s="11" t="str">
        <f t="shared" si="4"/>
        <v>火</v>
      </c>
      <c r="D156" s="11" t="str">
        <f>IF(COUNTIF(祝日!$B$2:$B$37,ご提出期限早見表!B156)&gt;0,"フィリピン祝日",IF(COUNTIF(祝日!$B$40:$B$66,ご提出期限早見表!B156)&gt;0,"日本の祝日",IF(COUNTIF(祝日!$B$69:$B$77,ご提出期限早見表!B156)&gt;0,"休業日"," ")))</f>
        <v xml:space="preserve"> </v>
      </c>
      <c r="E156" s="18">
        <f>WORKDAY(B156, -15, 祝日!$B$2:$B$75)</f>
        <v>45875</v>
      </c>
      <c r="F156" s="18">
        <f>WORKDAY(B156, -5, 祝日!$B$2:$B$75)</f>
        <v>45895</v>
      </c>
    </row>
    <row r="157" spans="1:6" ht="16.5">
      <c r="B157" s="10">
        <f t="shared" si="5"/>
        <v>45903</v>
      </c>
      <c r="C157" s="4" t="str">
        <f t="shared" si="4"/>
        <v>水</v>
      </c>
      <c r="D157" s="4" t="str">
        <f>IF(COUNTIF(祝日!$B$2:$B$37,ご提出期限早見表!B157)&gt;0,"フィリピン祝日",IF(COUNTIF(祝日!$B$40:$B$66,ご提出期限早見表!B157)&gt;0,"日本の祝日",IF(COUNTIF(祝日!$B$69:$B$77,ご提出期限早見表!B157)&gt;0,"休業日"," ")))</f>
        <v xml:space="preserve"> </v>
      </c>
      <c r="E157" s="18">
        <f>WORKDAY(B157, -15, 祝日!$B$2:$B$75)</f>
        <v>45876</v>
      </c>
      <c r="F157" s="18">
        <f>WORKDAY(B157, -5, 祝日!$B$2:$B$75)</f>
        <v>45896</v>
      </c>
    </row>
    <row r="158" spans="1:6" ht="16.5">
      <c r="B158" s="10">
        <f t="shared" si="5"/>
        <v>45904</v>
      </c>
      <c r="C158" s="4" t="str">
        <f t="shared" si="4"/>
        <v>木</v>
      </c>
      <c r="D158" s="4" t="str">
        <f>IF(COUNTIF(祝日!$B$2:$B$37,ご提出期限早見表!B158)&gt;0,"フィリピン祝日",IF(COUNTIF(祝日!$B$40:$B$66,ご提出期限早見表!B158)&gt;0,"日本の祝日",IF(COUNTIF(祝日!$B$69:$B$77,ご提出期限早見表!B158)&gt;0,"休業日"," ")))</f>
        <v xml:space="preserve"> </v>
      </c>
      <c r="E158" s="18">
        <f>WORKDAY(B158, -15, 祝日!$B$2:$B$75)</f>
        <v>45877</v>
      </c>
      <c r="F158" s="18">
        <f>WORKDAY(B158, -5, 祝日!$B$2:$B$75)</f>
        <v>45897</v>
      </c>
    </row>
    <row r="159" spans="1:6" ht="16.5">
      <c r="B159" s="10">
        <f t="shared" si="5"/>
        <v>45905</v>
      </c>
      <c r="C159" s="4" t="str">
        <f t="shared" si="4"/>
        <v>金</v>
      </c>
      <c r="D159" s="4" t="str">
        <f>IF(COUNTIF(祝日!$B$2:$B$37,ご提出期限早見表!B159)&gt;0,"フィリピン祝日",IF(COUNTIF(祝日!$B$40:$B$66,ご提出期限早見表!B159)&gt;0,"日本の祝日",IF(COUNTIF(祝日!$B$69:$B$77,ご提出期限早見表!B159)&gt;0,"休業日"," ")))</f>
        <v xml:space="preserve"> </v>
      </c>
      <c r="E159" s="18">
        <f>WORKDAY(B159, -15, 祝日!$B$2:$B$75)</f>
        <v>45882</v>
      </c>
      <c r="F159" s="18">
        <f>WORKDAY(B159, -5, 祝日!$B$2:$B$75)</f>
        <v>45898</v>
      </c>
    </row>
    <row r="160" spans="1:6" ht="16.5">
      <c r="B160" s="10">
        <f t="shared" si="5"/>
        <v>45906</v>
      </c>
      <c r="C160" s="4" t="str">
        <f t="shared" si="4"/>
        <v>土</v>
      </c>
      <c r="D160" s="4" t="str">
        <f>IF(COUNTIF(祝日!$B$2:$B$37,ご提出期限早見表!B160)&gt;0,"フィリピン祝日",IF(COUNTIF(祝日!$B$40:$B$66,ご提出期限早見表!B160)&gt;0,"日本の祝日",IF(COUNTIF(祝日!$B$69:$B$77,ご提出期限早見表!B160)&gt;0,"休業日"," ")))</f>
        <v xml:space="preserve"> </v>
      </c>
      <c r="E160" s="18">
        <f>WORKDAY(B160, -15, 祝日!$B$2:$B$75)</f>
        <v>45883</v>
      </c>
      <c r="F160" s="18">
        <f>WORKDAY(B160, -5, 祝日!$B$2:$B$75)</f>
        <v>45901</v>
      </c>
    </row>
    <row r="161" spans="2:6" ht="16.5">
      <c r="B161" s="10">
        <f t="shared" si="5"/>
        <v>45907</v>
      </c>
      <c r="C161" s="4" t="str">
        <f t="shared" si="4"/>
        <v>日</v>
      </c>
      <c r="D161" s="4" t="str">
        <f>IF(COUNTIF(祝日!$B$2:$B$37,ご提出期限早見表!B161)&gt;0,"フィリピン祝日",IF(COUNTIF(祝日!$B$40:$B$66,ご提出期限早見表!B161)&gt;0,"日本の祝日",IF(COUNTIF(祝日!$B$69:$B$77,ご提出期限早見表!B161)&gt;0,"休業日"," ")))</f>
        <v xml:space="preserve"> </v>
      </c>
      <c r="E161" s="18">
        <f>WORKDAY(B161, -15, 祝日!$B$2:$B$75)</f>
        <v>45883</v>
      </c>
      <c r="F161" s="18">
        <f>WORKDAY(B161, -5, 祝日!$B$2:$B$75)</f>
        <v>45901</v>
      </c>
    </row>
    <row r="162" spans="2:6" ht="16.5">
      <c r="B162" s="10">
        <f t="shared" si="5"/>
        <v>45908</v>
      </c>
      <c r="C162" s="4" t="str">
        <f t="shared" si="4"/>
        <v>月</v>
      </c>
      <c r="D162" s="4" t="str">
        <f>IF(COUNTIF(祝日!$B$2:$B$37,ご提出期限早見表!B162)&gt;0,"フィリピン祝日",IF(COUNTIF(祝日!$B$40:$B$66,ご提出期限早見表!B162)&gt;0,"日本の祝日",IF(COUNTIF(祝日!$B$69:$B$77,ご提出期限早見表!B162)&gt;0,"休業日"," ")))</f>
        <v xml:space="preserve"> </v>
      </c>
      <c r="E162" s="18">
        <f>WORKDAY(B162, -15, 祝日!$B$2:$B$75)</f>
        <v>45883</v>
      </c>
      <c r="F162" s="18">
        <f>WORKDAY(B162, -5, 祝日!$B$2:$B$75)</f>
        <v>45901</v>
      </c>
    </row>
    <row r="163" spans="2:6" ht="16.5">
      <c r="B163" s="10">
        <f t="shared" si="5"/>
        <v>45909</v>
      </c>
      <c r="C163" s="4" t="str">
        <f t="shared" si="4"/>
        <v>火</v>
      </c>
      <c r="D163" s="4" t="str">
        <f>IF(COUNTIF(祝日!$B$2:$B$37,ご提出期限早見表!B163)&gt;0,"フィリピン祝日",IF(COUNTIF(祝日!$B$40:$B$66,ご提出期限早見表!B163)&gt;0,"日本の祝日",IF(COUNTIF(祝日!$B$69:$B$77,ご提出期限早見表!B163)&gt;0,"休業日"," ")))</f>
        <v xml:space="preserve"> </v>
      </c>
      <c r="E163" s="18">
        <f>WORKDAY(B163, -15, 祝日!$B$2:$B$75)</f>
        <v>45884</v>
      </c>
      <c r="F163" s="18">
        <f>WORKDAY(B163, -5, 祝日!$B$2:$B$75)</f>
        <v>45902</v>
      </c>
    </row>
    <row r="164" spans="2:6" ht="16.5">
      <c r="B164" s="10">
        <f t="shared" si="5"/>
        <v>45910</v>
      </c>
      <c r="C164" s="4" t="str">
        <f t="shared" ref="C164:C227" si="6">TEXT(B164,"aaa")</f>
        <v>水</v>
      </c>
      <c r="D164" s="4" t="str">
        <f>IF(COUNTIF(祝日!$B$2:$B$37,ご提出期限早見表!B164)&gt;0,"フィリピン祝日",IF(COUNTIF(祝日!$B$40:$B$66,ご提出期限早見表!B164)&gt;0,"日本の祝日",IF(COUNTIF(祝日!$B$69:$B$77,ご提出期限早見表!B164)&gt;0,"休業日"," ")))</f>
        <v xml:space="preserve"> </v>
      </c>
      <c r="E164" s="18">
        <f>WORKDAY(B164, -15, 祝日!$B$2:$B$75)</f>
        <v>45887</v>
      </c>
      <c r="F164" s="18">
        <f>WORKDAY(B164, -5, 祝日!$B$2:$B$75)</f>
        <v>45903</v>
      </c>
    </row>
    <row r="165" spans="2:6" ht="16.5">
      <c r="B165" s="10">
        <f t="shared" si="5"/>
        <v>45911</v>
      </c>
      <c r="C165" s="4" t="str">
        <f t="shared" si="6"/>
        <v>木</v>
      </c>
      <c r="D165" s="4" t="str">
        <f>IF(COUNTIF(祝日!$B$2:$B$37,ご提出期限早見表!B165)&gt;0,"フィリピン祝日",IF(COUNTIF(祝日!$B$40:$B$66,ご提出期限早見表!B165)&gt;0,"日本の祝日",IF(COUNTIF(祝日!$B$69:$B$77,ご提出期限早見表!B165)&gt;0,"休業日"," ")))</f>
        <v xml:space="preserve"> </v>
      </c>
      <c r="E165" s="18">
        <f>WORKDAY(B165, -15, 祝日!$B$2:$B$75)</f>
        <v>45888</v>
      </c>
      <c r="F165" s="18">
        <f>WORKDAY(B165, -5, 祝日!$B$2:$B$75)</f>
        <v>45904</v>
      </c>
    </row>
    <row r="166" spans="2:6" ht="16.5">
      <c r="B166" s="10">
        <f t="shared" si="5"/>
        <v>45912</v>
      </c>
      <c r="C166" s="4" t="str">
        <f t="shared" si="6"/>
        <v>金</v>
      </c>
      <c r="D166" s="4" t="str">
        <f>IF(COUNTIF(祝日!$B$2:$B$37,ご提出期限早見表!B166)&gt;0,"フィリピン祝日",IF(COUNTIF(祝日!$B$40:$B$66,ご提出期限早見表!B166)&gt;0,"日本の祝日",IF(COUNTIF(祝日!$B$69:$B$77,ご提出期限早見表!B166)&gt;0,"休業日"," ")))</f>
        <v xml:space="preserve"> </v>
      </c>
      <c r="E166" s="18">
        <f>WORKDAY(B166, -15, 祝日!$B$2:$B$75)</f>
        <v>45889</v>
      </c>
      <c r="F166" s="18">
        <f>WORKDAY(B166, -5, 祝日!$B$2:$B$75)</f>
        <v>45905</v>
      </c>
    </row>
    <row r="167" spans="2:6" ht="16.5">
      <c r="B167" s="10">
        <f t="shared" si="5"/>
        <v>45913</v>
      </c>
      <c r="C167" s="4" t="str">
        <f t="shared" si="6"/>
        <v>土</v>
      </c>
      <c r="D167" s="4" t="str">
        <f>IF(COUNTIF(祝日!$B$2:$B$37,ご提出期限早見表!B167)&gt;0,"フィリピン祝日",IF(COUNTIF(祝日!$B$40:$B$66,ご提出期限早見表!B167)&gt;0,"日本の祝日",IF(COUNTIF(祝日!$B$69:$B$77,ご提出期限早見表!B167)&gt;0,"休業日"," ")))</f>
        <v xml:space="preserve"> </v>
      </c>
      <c r="E167" s="18">
        <f>WORKDAY(B167, -15, 祝日!$B$2:$B$75)</f>
        <v>45891</v>
      </c>
      <c r="F167" s="18">
        <f>WORKDAY(B167, -5, 祝日!$B$2:$B$75)</f>
        <v>45908</v>
      </c>
    </row>
    <row r="168" spans="2:6" ht="16.5">
      <c r="B168" s="10">
        <f t="shared" si="5"/>
        <v>45914</v>
      </c>
      <c r="C168" s="4" t="str">
        <f t="shared" si="6"/>
        <v>日</v>
      </c>
      <c r="D168" s="4" t="str">
        <f>IF(COUNTIF(祝日!$B$2:$B$37,ご提出期限早見表!B168)&gt;0,"フィリピン祝日",IF(COUNTIF(祝日!$B$40:$B$66,ご提出期限早見表!B168)&gt;0,"日本の祝日",IF(COUNTIF(祝日!$B$69:$B$77,ご提出期限早見表!B168)&gt;0,"休業日"," ")))</f>
        <v xml:space="preserve"> </v>
      </c>
      <c r="E168" s="18">
        <f>WORKDAY(B168, -15, 祝日!$B$2:$B$75)</f>
        <v>45891</v>
      </c>
      <c r="F168" s="18">
        <f>WORKDAY(B168, -5, 祝日!$B$2:$B$75)</f>
        <v>45908</v>
      </c>
    </row>
    <row r="169" spans="2:6" ht="16.5">
      <c r="B169" s="10">
        <f t="shared" si="5"/>
        <v>45915</v>
      </c>
      <c r="C169" s="4" t="str">
        <f t="shared" si="6"/>
        <v>月</v>
      </c>
      <c r="D169" s="4" t="str">
        <f>IF(COUNTIF(祝日!$B$2:$B$37,ご提出期限早見表!B169)&gt;0,"フィリピン祝日",IF(COUNTIF(祝日!$B$40:$B$66,ご提出期限早見表!B169)&gt;0,"日本の祝日",IF(COUNTIF(祝日!$B$69:$B$77,ご提出期限早見表!B169)&gt;0,"休業日"," ")))</f>
        <v>日本の祝日</v>
      </c>
      <c r="E169" s="18">
        <f>WORKDAY(B169, -15, 祝日!$B$2:$B$75)</f>
        <v>45891</v>
      </c>
      <c r="F169" s="18">
        <f>WORKDAY(B169, -5, 祝日!$B$2:$B$75)</f>
        <v>45908</v>
      </c>
    </row>
    <row r="170" spans="2:6" ht="16.5">
      <c r="B170" s="10">
        <f t="shared" si="5"/>
        <v>45916</v>
      </c>
      <c r="C170" s="4" t="str">
        <f t="shared" si="6"/>
        <v>火</v>
      </c>
      <c r="D170" s="4" t="str">
        <f>IF(COUNTIF(祝日!$B$2:$B$37,ご提出期限早見表!B170)&gt;0,"フィリピン祝日",IF(COUNTIF(祝日!$B$40:$B$66,ご提出期限早見表!B170)&gt;0,"日本の祝日",IF(COUNTIF(祝日!$B$69:$B$77,ご提出期限早見表!B170)&gt;0,"休業日"," ")))</f>
        <v xml:space="preserve"> </v>
      </c>
      <c r="E170" s="18">
        <f>WORKDAY(B170, -15, 祝日!$B$2:$B$75)</f>
        <v>45891</v>
      </c>
      <c r="F170" s="18">
        <f>WORKDAY(B170, -5, 祝日!$B$2:$B$75)</f>
        <v>45908</v>
      </c>
    </row>
    <row r="171" spans="2:6" ht="16.5">
      <c r="B171" s="10">
        <f t="shared" si="5"/>
        <v>45917</v>
      </c>
      <c r="C171" s="4" t="str">
        <f t="shared" si="6"/>
        <v>水</v>
      </c>
      <c r="D171" s="4" t="str">
        <f>IF(COUNTIF(祝日!$B$2:$B$37,ご提出期限早見表!B171)&gt;0,"フィリピン祝日",IF(COUNTIF(祝日!$B$40:$B$66,ご提出期限早見表!B171)&gt;0,"日本の祝日",IF(COUNTIF(祝日!$B$69:$B$77,ご提出期限早見表!B171)&gt;0,"休業日"," ")))</f>
        <v xml:space="preserve"> </v>
      </c>
      <c r="E171" s="18">
        <f>WORKDAY(B171, -15, 祝日!$B$2:$B$75)</f>
        <v>45895</v>
      </c>
      <c r="F171" s="18">
        <f>WORKDAY(B171, -5, 祝日!$B$2:$B$75)</f>
        <v>45909</v>
      </c>
    </row>
    <row r="172" spans="2:6" ht="16.5">
      <c r="B172" s="10">
        <f t="shared" si="5"/>
        <v>45918</v>
      </c>
      <c r="C172" s="4" t="str">
        <f t="shared" si="6"/>
        <v>木</v>
      </c>
      <c r="D172" s="4" t="str">
        <f>IF(COUNTIF(祝日!$B$2:$B$37,ご提出期限早見表!B172)&gt;0,"フィリピン祝日",IF(COUNTIF(祝日!$B$40:$B$66,ご提出期限早見表!B172)&gt;0,"日本の祝日",IF(COUNTIF(祝日!$B$69:$B$77,ご提出期限早見表!B172)&gt;0,"休業日"," ")))</f>
        <v xml:space="preserve"> </v>
      </c>
      <c r="E172" s="18">
        <f>WORKDAY(B172, -15, 祝日!$B$2:$B$75)</f>
        <v>45896</v>
      </c>
      <c r="F172" s="18">
        <f>WORKDAY(B172, -5, 祝日!$B$2:$B$75)</f>
        <v>45910</v>
      </c>
    </row>
    <row r="173" spans="2:6" ht="16.5">
      <c r="B173" s="10">
        <f t="shared" si="5"/>
        <v>45919</v>
      </c>
      <c r="C173" s="4" t="str">
        <f t="shared" si="6"/>
        <v>金</v>
      </c>
      <c r="D173" s="4" t="str">
        <f>IF(COUNTIF(祝日!$B$2:$B$37,ご提出期限早見表!B173)&gt;0,"フィリピン祝日",IF(COUNTIF(祝日!$B$40:$B$66,ご提出期限早見表!B173)&gt;0,"日本の祝日",IF(COUNTIF(祝日!$B$69:$B$77,ご提出期限早見表!B173)&gt;0,"休業日"," ")))</f>
        <v xml:space="preserve"> </v>
      </c>
      <c r="E173" s="18">
        <f>WORKDAY(B173, -15, 祝日!$B$2:$B$75)</f>
        <v>45897</v>
      </c>
      <c r="F173" s="18">
        <f>WORKDAY(B173, -5, 祝日!$B$2:$B$75)</f>
        <v>45911</v>
      </c>
    </row>
    <row r="174" spans="2:6" ht="16.5">
      <c r="B174" s="10">
        <f t="shared" si="5"/>
        <v>45920</v>
      </c>
      <c r="C174" s="4" t="str">
        <f t="shared" si="6"/>
        <v>土</v>
      </c>
      <c r="D174" s="4" t="str">
        <f>IF(COUNTIF(祝日!$B$2:$B$37,ご提出期限早見表!B174)&gt;0,"フィリピン祝日",IF(COUNTIF(祝日!$B$40:$B$66,ご提出期限早見表!B174)&gt;0,"日本の祝日",IF(COUNTIF(祝日!$B$69:$B$77,ご提出期限早見表!B174)&gt;0,"休業日"," ")))</f>
        <v xml:space="preserve"> </v>
      </c>
      <c r="E174" s="18">
        <f>WORKDAY(B174, -15, 祝日!$B$2:$B$75)</f>
        <v>45898</v>
      </c>
      <c r="F174" s="18">
        <f>WORKDAY(B174, -5, 祝日!$B$2:$B$75)</f>
        <v>45912</v>
      </c>
    </row>
    <row r="175" spans="2:6" ht="16.5">
      <c r="B175" s="10">
        <f t="shared" si="5"/>
        <v>45921</v>
      </c>
      <c r="C175" s="4" t="str">
        <f t="shared" si="6"/>
        <v>日</v>
      </c>
      <c r="D175" s="4" t="str">
        <f>IF(COUNTIF(祝日!$B$2:$B$37,ご提出期限早見表!B175)&gt;0,"フィリピン祝日",IF(COUNTIF(祝日!$B$40:$B$66,ご提出期限早見表!B175)&gt;0,"日本の祝日",IF(COUNTIF(祝日!$B$69:$B$77,ご提出期限早見表!B175)&gt;0,"休業日"," ")))</f>
        <v xml:space="preserve"> </v>
      </c>
      <c r="E175" s="18">
        <f>WORKDAY(B175, -15, 祝日!$B$2:$B$75)</f>
        <v>45898</v>
      </c>
      <c r="F175" s="18">
        <f>WORKDAY(B175, -5, 祝日!$B$2:$B$75)</f>
        <v>45912</v>
      </c>
    </row>
    <row r="176" spans="2:6" ht="16.5">
      <c r="B176" s="10">
        <f t="shared" si="5"/>
        <v>45922</v>
      </c>
      <c r="C176" s="4" t="str">
        <f t="shared" si="6"/>
        <v>月</v>
      </c>
      <c r="D176" s="4" t="str">
        <f>IF(COUNTIF(祝日!$B$2:$B$37,ご提出期限早見表!B176)&gt;0,"フィリピン祝日",IF(COUNTIF(祝日!$B$40:$B$66,ご提出期限早見表!B176)&gt;0,"日本の祝日",IF(COUNTIF(祝日!$B$69:$B$77,ご提出期限早見表!B176)&gt;0,"休業日"," ")))</f>
        <v xml:space="preserve"> </v>
      </c>
      <c r="E176" s="18">
        <f>WORKDAY(B176, -15, 祝日!$B$2:$B$75)</f>
        <v>45898</v>
      </c>
      <c r="F176" s="18">
        <f>WORKDAY(B176, -5, 祝日!$B$2:$B$75)</f>
        <v>45912</v>
      </c>
    </row>
    <row r="177" spans="1:6" ht="16.5">
      <c r="B177" s="10">
        <f t="shared" si="5"/>
        <v>45923</v>
      </c>
      <c r="C177" s="4" t="str">
        <f t="shared" si="6"/>
        <v>火</v>
      </c>
      <c r="D177" s="4" t="str">
        <f>IF(COUNTIF(祝日!$B$2:$B$37,ご提出期限早見表!B177)&gt;0,"フィリピン祝日",IF(COUNTIF(祝日!$B$40:$B$66,ご提出期限早見表!B177)&gt;0,"日本の祝日",IF(COUNTIF(祝日!$B$69:$B$77,ご提出期限早見表!B177)&gt;0,"休業日"," ")))</f>
        <v>日本の祝日</v>
      </c>
      <c r="E177" s="18">
        <f>WORKDAY(B177, -15, 祝日!$B$2:$B$75)</f>
        <v>45901</v>
      </c>
      <c r="F177" s="18">
        <f>WORKDAY(B177, -5, 祝日!$B$2:$B$75)</f>
        <v>45916</v>
      </c>
    </row>
    <row r="178" spans="1:6" ht="16.5">
      <c r="B178" s="10">
        <f t="shared" si="5"/>
        <v>45924</v>
      </c>
      <c r="C178" s="4" t="str">
        <f t="shared" si="6"/>
        <v>水</v>
      </c>
      <c r="D178" s="4" t="str">
        <f>IF(COUNTIF(祝日!$B$2:$B$37,ご提出期限早見表!B178)&gt;0,"フィリピン祝日",IF(COUNTIF(祝日!$B$40:$B$66,ご提出期限早見表!B178)&gt;0,"日本の祝日",IF(COUNTIF(祝日!$B$69:$B$77,ご提出期限早見表!B178)&gt;0,"休業日"," ")))</f>
        <v xml:space="preserve"> </v>
      </c>
      <c r="E178" s="18">
        <f>WORKDAY(B178, -15, 祝日!$B$2:$B$75)</f>
        <v>45901</v>
      </c>
      <c r="F178" s="18">
        <f>WORKDAY(B178, -5, 祝日!$B$2:$B$75)</f>
        <v>45916</v>
      </c>
    </row>
    <row r="179" spans="1:6" ht="16.5">
      <c r="B179" s="10">
        <f t="shared" si="5"/>
        <v>45925</v>
      </c>
      <c r="C179" s="4" t="str">
        <f t="shared" si="6"/>
        <v>木</v>
      </c>
      <c r="D179" s="4" t="str">
        <f>IF(COUNTIF(祝日!$B$2:$B$37,ご提出期限早見表!B179)&gt;0,"フィリピン祝日",IF(COUNTIF(祝日!$B$40:$B$66,ご提出期限早見表!B179)&gt;0,"日本の祝日",IF(COUNTIF(祝日!$B$69:$B$77,ご提出期限早見表!B179)&gt;0,"休業日"," ")))</f>
        <v xml:space="preserve"> </v>
      </c>
      <c r="E179" s="18">
        <f>WORKDAY(B179, -15, 祝日!$B$2:$B$75)</f>
        <v>45902</v>
      </c>
      <c r="F179" s="18">
        <f>WORKDAY(B179, -5, 祝日!$B$2:$B$75)</f>
        <v>45917</v>
      </c>
    </row>
    <row r="180" spans="1:6" ht="16.5">
      <c r="B180" s="10">
        <f t="shared" si="5"/>
        <v>45926</v>
      </c>
      <c r="C180" s="4" t="str">
        <f t="shared" si="6"/>
        <v>金</v>
      </c>
      <c r="D180" s="4" t="str">
        <f>IF(COUNTIF(祝日!$B$2:$B$37,ご提出期限早見表!B180)&gt;0,"フィリピン祝日",IF(COUNTIF(祝日!$B$40:$B$66,ご提出期限早見表!B180)&gt;0,"日本の祝日",IF(COUNTIF(祝日!$B$69:$B$77,ご提出期限早見表!B180)&gt;0,"休業日"," ")))</f>
        <v xml:space="preserve"> </v>
      </c>
      <c r="E180" s="18">
        <f>WORKDAY(B180, -15, 祝日!$B$2:$B$75)</f>
        <v>45903</v>
      </c>
      <c r="F180" s="18">
        <f>WORKDAY(B180, -5, 祝日!$B$2:$B$75)</f>
        <v>45918</v>
      </c>
    </row>
    <row r="181" spans="1:6" ht="16.5">
      <c r="B181" s="10">
        <f t="shared" si="5"/>
        <v>45927</v>
      </c>
      <c r="C181" s="4" t="str">
        <f t="shared" si="6"/>
        <v>土</v>
      </c>
      <c r="D181" s="4" t="str">
        <f>IF(COUNTIF(祝日!$B$2:$B$37,ご提出期限早見表!B181)&gt;0,"フィリピン祝日",IF(COUNTIF(祝日!$B$40:$B$66,ご提出期限早見表!B181)&gt;0,"日本の祝日",IF(COUNTIF(祝日!$B$69:$B$77,ご提出期限早見表!B181)&gt;0,"休業日"," ")))</f>
        <v xml:space="preserve"> </v>
      </c>
      <c r="E181" s="18">
        <f>WORKDAY(B181, -15, 祝日!$B$2:$B$75)</f>
        <v>45904</v>
      </c>
      <c r="F181" s="18">
        <f>WORKDAY(B181, -5, 祝日!$B$2:$B$75)</f>
        <v>45919</v>
      </c>
    </row>
    <row r="182" spans="1:6" ht="16.5">
      <c r="B182" s="10">
        <f t="shared" si="5"/>
        <v>45928</v>
      </c>
      <c r="C182" s="4" t="str">
        <f t="shared" si="6"/>
        <v>日</v>
      </c>
      <c r="D182" s="4" t="str">
        <f>IF(COUNTIF(祝日!$B$2:$B$37,ご提出期限早見表!B182)&gt;0,"フィリピン祝日",IF(COUNTIF(祝日!$B$40:$B$66,ご提出期限早見表!B182)&gt;0,"日本の祝日",IF(COUNTIF(祝日!$B$69:$B$77,ご提出期限早見表!B182)&gt;0,"休業日"," ")))</f>
        <v xml:space="preserve"> </v>
      </c>
      <c r="E182" s="18">
        <f>WORKDAY(B182, -15, 祝日!$B$2:$B$75)</f>
        <v>45904</v>
      </c>
      <c r="F182" s="18">
        <f>WORKDAY(B182, -5, 祝日!$B$2:$B$75)</f>
        <v>45919</v>
      </c>
    </row>
    <row r="183" spans="1:6" ht="16.5">
      <c r="B183" s="10">
        <f t="shared" si="5"/>
        <v>45929</v>
      </c>
      <c r="C183" s="4" t="str">
        <f t="shared" si="6"/>
        <v>月</v>
      </c>
      <c r="D183" s="4" t="str">
        <f>IF(COUNTIF(祝日!$B$2:$B$37,ご提出期限早見表!B183)&gt;0,"フィリピン祝日",IF(COUNTIF(祝日!$B$40:$B$66,ご提出期限早見表!B183)&gt;0,"日本の祝日",IF(COUNTIF(祝日!$B$69:$B$77,ご提出期限早見表!B183)&gt;0,"休業日"," ")))</f>
        <v xml:space="preserve"> </v>
      </c>
      <c r="E183" s="18">
        <f>WORKDAY(B183, -15, 祝日!$B$2:$B$75)</f>
        <v>45904</v>
      </c>
      <c r="F183" s="18">
        <f>WORKDAY(B183, -5, 祝日!$B$2:$B$75)</f>
        <v>45919</v>
      </c>
    </row>
    <row r="184" spans="1:6" ht="17.25" thickBot="1">
      <c r="A184" s="36"/>
      <c r="B184" s="21">
        <f t="shared" si="5"/>
        <v>45930</v>
      </c>
      <c r="C184" s="20" t="str">
        <f t="shared" si="6"/>
        <v>火</v>
      </c>
      <c r="D184" s="20" t="str">
        <f>IF(COUNTIF(祝日!$B$2:$B$37,ご提出期限早見表!B184)&gt;0,"フィリピン祝日",IF(COUNTIF(祝日!$B$40:$B$66,ご提出期限早見表!B184)&gt;0,"日本の祝日",IF(COUNTIF(祝日!$B$69:$B$77,ご提出期限早見表!B184)&gt;0,"休業日"," ")))</f>
        <v xml:space="preserve"> </v>
      </c>
      <c r="E184" s="18">
        <f>WORKDAY(B184, -15, 祝日!$B$2:$B$75)</f>
        <v>45905</v>
      </c>
      <c r="F184" s="18">
        <f>WORKDAY(B184, -5, 祝日!$B$2:$B$75)</f>
        <v>45922</v>
      </c>
    </row>
    <row r="185" spans="1:6" ht="16.5">
      <c r="A185" s="12" t="s">
        <v>13</v>
      </c>
      <c r="B185" s="10">
        <f t="shared" si="5"/>
        <v>45931</v>
      </c>
      <c r="C185" s="11" t="str">
        <f t="shared" si="6"/>
        <v>水</v>
      </c>
      <c r="D185" s="11" t="str">
        <f>IF(COUNTIF(祝日!$B$2:$B$37,ご提出期限早見表!B185)&gt;0,"フィリピン祝日",IF(COUNTIF(祝日!$B$40:$B$66,ご提出期限早見表!B185)&gt;0,"日本の祝日",IF(COUNTIF(祝日!$B$69:$B$77,ご提出期限早見表!B185)&gt;0,"休業日"," ")))</f>
        <v xml:space="preserve"> </v>
      </c>
      <c r="E185" s="18">
        <f>WORKDAY(B185, -15, 祝日!$B$2:$B$75)</f>
        <v>45908</v>
      </c>
      <c r="F185" s="18">
        <f>WORKDAY(B185, -5, 祝日!$B$2:$B$75)</f>
        <v>45924</v>
      </c>
    </row>
    <row r="186" spans="1:6" ht="16.5">
      <c r="B186" s="10">
        <f t="shared" si="5"/>
        <v>45932</v>
      </c>
      <c r="C186" s="11" t="str">
        <f t="shared" si="6"/>
        <v>木</v>
      </c>
      <c r="D186" s="11" t="str">
        <f>IF(COUNTIF(祝日!$B$2:$B$37,ご提出期限早見表!B186)&gt;0,"フィリピン祝日",IF(COUNTIF(祝日!$B$40:$B$66,ご提出期限早見表!B186)&gt;0,"日本の祝日",IF(COUNTIF(祝日!$B$69:$B$77,ご提出期限早見表!B186)&gt;0,"休業日"," ")))</f>
        <v xml:space="preserve"> </v>
      </c>
      <c r="E186" s="18">
        <f>WORKDAY(B186, -15, 祝日!$B$2:$B$75)</f>
        <v>45909</v>
      </c>
      <c r="F186" s="18">
        <f>WORKDAY(B186, -5, 祝日!$B$2:$B$75)</f>
        <v>45925</v>
      </c>
    </row>
    <row r="187" spans="1:6" ht="16.5">
      <c r="B187" s="10">
        <f t="shared" si="5"/>
        <v>45933</v>
      </c>
      <c r="C187" s="4" t="str">
        <f t="shared" si="6"/>
        <v>金</v>
      </c>
      <c r="D187" s="4" t="str">
        <f>IF(COUNTIF(祝日!$B$2:$B$37,ご提出期限早見表!B187)&gt;0,"フィリピン祝日",IF(COUNTIF(祝日!$B$40:$B$66,ご提出期限早見表!B187)&gt;0,"日本の祝日",IF(COUNTIF(祝日!$B$69:$B$77,ご提出期限早見表!B187)&gt;0,"休業日"," ")))</f>
        <v xml:space="preserve"> </v>
      </c>
      <c r="E187" s="18">
        <f>WORKDAY(B187, -15, 祝日!$B$2:$B$75)</f>
        <v>45910</v>
      </c>
      <c r="F187" s="18">
        <f>WORKDAY(B187, -5, 祝日!$B$2:$B$75)</f>
        <v>45926</v>
      </c>
    </row>
    <row r="188" spans="1:6" ht="16.5">
      <c r="B188" s="10">
        <f t="shared" si="5"/>
        <v>45934</v>
      </c>
      <c r="C188" s="4" t="str">
        <f t="shared" si="6"/>
        <v>土</v>
      </c>
      <c r="D188" s="4" t="str">
        <f>IF(COUNTIF(祝日!$B$2:$B$37,ご提出期限早見表!B188)&gt;0,"フィリピン祝日",IF(COUNTIF(祝日!$B$40:$B$66,ご提出期限早見表!B188)&gt;0,"日本の祝日",IF(COUNTIF(祝日!$B$69:$B$77,ご提出期限早見表!B188)&gt;0,"休業日"," ")))</f>
        <v xml:space="preserve"> </v>
      </c>
      <c r="E188" s="18">
        <f>WORKDAY(B188, -15, 祝日!$B$2:$B$75)</f>
        <v>45911</v>
      </c>
      <c r="F188" s="18">
        <f>WORKDAY(B188, -5, 祝日!$B$2:$B$75)</f>
        <v>45929</v>
      </c>
    </row>
    <row r="189" spans="1:6" ht="16.5">
      <c r="B189" s="10">
        <f t="shared" si="5"/>
        <v>45935</v>
      </c>
      <c r="C189" s="4" t="str">
        <f t="shared" si="6"/>
        <v>日</v>
      </c>
      <c r="D189" s="4" t="str">
        <f>IF(COUNTIF(祝日!$B$2:$B$37,ご提出期限早見表!B189)&gt;0,"フィリピン祝日",IF(COUNTIF(祝日!$B$40:$B$66,ご提出期限早見表!B189)&gt;0,"日本の祝日",IF(COUNTIF(祝日!$B$69:$B$77,ご提出期限早見表!B189)&gt;0,"休業日"," ")))</f>
        <v xml:space="preserve"> </v>
      </c>
      <c r="E189" s="18">
        <f>WORKDAY(B189, -15, 祝日!$B$2:$B$75)</f>
        <v>45911</v>
      </c>
      <c r="F189" s="18">
        <f>WORKDAY(B189, -5, 祝日!$B$2:$B$75)</f>
        <v>45929</v>
      </c>
    </row>
    <row r="190" spans="1:6" ht="16.5">
      <c r="B190" s="10">
        <f t="shared" si="5"/>
        <v>45936</v>
      </c>
      <c r="C190" s="4" t="str">
        <f t="shared" si="6"/>
        <v>月</v>
      </c>
      <c r="D190" s="4" t="str">
        <f>IF(COUNTIF(祝日!$B$2:$B$37,ご提出期限早見表!B190)&gt;0,"フィリピン祝日",IF(COUNTIF(祝日!$B$40:$B$66,ご提出期限早見表!B190)&gt;0,"日本の祝日",IF(COUNTIF(祝日!$B$69:$B$77,ご提出期限早見表!B190)&gt;0,"休業日"," ")))</f>
        <v xml:space="preserve"> </v>
      </c>
      <c r="E190" s="18">
        <f>WORKDAY(B190, -15, 祝日!$B$2:$B$75)</f>
        <v>45911</v>
      </c>
      <c r="F190" s="18">
        <f>WORKDAY(B190, -5, 祝日!$B$2:$B$75)</f>
        <v>45929</v>
      </c>
    </row>
    <row r="191" spans="1:6" ht="16.5">
      <c r="B191" s="10">
        <f t="shared" si="5"/>
        <v>45937</v>
      </c>
      <c r="C191" s="4" t="str">
        <f t="shared" si="6"/>
        <v>火</v>
      </c>
      <c r="D191" s="4" t="str">
        <f>IF(COUNTIF(祝日!$B$2:$B$37,ご提出期限早見表!B191)&gt;0,"フィリピン祝日",IF(COUNTIF(祝日!$B$40:$B$66,ご提出期限早見表!B191)&gt;0,"日本の祝日",IF(COUNTIF(祝日!$B$69:$B$77,ご提出期限早見表!B191)&gt;0,"休業日"," ")))</f>
        <v xml:space="preserve"> </v>
      </c>
      <c r="E191" s="18">
        <f>WORKDAY(B191, -15, 祝日!$B$2:$B$75)</f>
        <v>45912</v>
      </c>
      <c r="F191" s="18">
        <f>WORKDAY(B191, -5, 祝日!$B$2:$B$75)</f>
        <v>45930</v>
      </c>
    </row>
    <row r="192" spans="1:6" ht="16.5">
      <c r="B192" s="10">
        <f t="shared" si="5"/>
        <v>45938</v>
      </c>
      <c r="C192" s="4" t="str">
        <f t="shared" si="6"/>
        <v>水</v>
      </c>
      <c r="D192" s="4" t="str">
        <f>IF(COUNTIF(祝日!$B$2:$B$37,ご提出期限早見表!B192)&gt;0,"フィリピン祝日",IF(COUNTIF(祝日!$B$40:$B$66,ご提出期限早見表!B192)&gt;0,"日本の祝日",IF(COUNTIF(祝日!$B$69:$B$77,ご提出期限早見表!B192)&gt;0,"休業日"," ")))</f>
        <v xml:space="preserve"> </v>
      </c>
      <c r="E192" s="18">
        <f>WORKDAY(B192, -15, 祝日!$B$2:$B$75)</f>
        <v>45916</v>
      </c>
      <c r="F192" s="18">
        <f>WORKDAY(B192, -5, 祝日!$B$2:$B$75)</f>
        <v>45931</v>
      </c>
    </row>
    <row r="193" spans="2:6" ht="16.5">
      <c r="B193" s="10">
        <f t="shared" si="5"/>
        <v>45939</v>
      </c>
      <c r="C193" s="4" t="str">
        <f t="shared" si="6"/>
        <v>木</v>
      </c>
      <c r="D193" s="4" t="str">
        <f>IF(COUNTIF(祝日!$B$2:$B$37,ご提出期限早見表!B193)&gt;0,"フィリピン祝日",IF(COUNTIF(祝日!$B$40:$B$66,ご提出期限早見表!B193)&gt;0,"日本の祝日",IF(COUNTIF(祝日!$B$69:$B$77,ご提出期限早見表!B193)&gt;0,"休業日"," ")))</f>
        <v xml:space="preserve"> </v>
      </c>
      <c r="E193" s="18">
        <f>WORKDAY(B193, -15, 祝日!$B$2:$B$75)</f>
        <v>45917</v>
      </c>
      <c r="F193" s="18">
        <f>WORKDAY(B193, -5, 祝日!$B$2:$B$75)</f>
        <v>45932</v>
      </c>
    </row>
    <row r="194" spans="2:6" ht="16.5">
      <c r="B194" s="10">
        <f t="shared" si="5"/>
        <v>45940</v>
      </c>
      <c r="C194" s="4" t="str">
        <f t="shared" si="6"/>
        <v>金</v>
      </c>
      <c r="D194" s="4" t="str">
        <f>IF(COUNTIF(祝日!$B$2:$B$37,ご提出期限早見表!B194)&gt;0,"フィリピン祝日",IF(COUNTIF(祝日!$B$40:$B$66,ご提出期限早見表!B194)&gt;0,"日本の祝日",IF(COUNTIF(祝日!$B$69:$B$77,ご提出期限早見表!B194)&gt;0,"休業日"," ")))</f>
        <v xml:space="preserve"> </v>
      </c>
      <c r="E194" s="18">
        <f>WORKDAY(B194, -15, 祝日!$B$2:$B$75)</f>
        <v>45918</v>
      </c>
      <c r="F194" s="18">
        <f>WORKDAY(B194, -5, 祝日!$B$2:$B$75)</f>
        <v>45933</v>
      </c>
    </row>
    <row r="195" spans="2:6" ht="16.5">
      <c r="B195" s="10">
        <f t="shared" si="5"/>
        <v>45941</v>
      </c>
      <c r="C195" s="4" t="str">
        <f t="shared" si="6"/>
        <v>土</v>
      </c>
      <c r="D195" s="4" t="str">
        <f>IF(COUNTIF(祝日!$B$2:$B$37,ご提出期限早見表!B195)&gt;0,"フィリピン祝日",IF(COUNTIF(祝日!$B$40:$B$66,ご提出期限早見表!B195)&gt;0,"日本の祝日",IF(COUNTIF(祝日!$B$69:$B$77,ご提出期限早見表!B195)&gt;0,"休業日"," ")))</f>
        <v xml:space="preserve"> </v>
      </c>
      <c r="E195" s="18">
        <f>WORKDAY(B195, -15, 祝日!$B$2:$B$75)</f>
        <v>45919</v>
      </c>
      <c r="F195" s="18">
        <f>WORKDAY(B195, -5, 祝日!$B$2:$B$75)</f>
        <v>45936</v>
      </c>
    </row>
    <row r="196" spans="2:6" ht="16.5">
      <c r="B196" s="10">
        <f t="shared" ref="B196:B259" si="7">B195+1</f>
        <v>45942</v>
      </c>
      <c r="C196" s="4" t="str">
        <f t="shared" si="6"/>
        <v>日</v>
      </c>
      <c r="D196" s="4" t="str">
        <f>IF(COUNTIF(祝日!$B$2:$B$37,ご提出期限早見表!B196)&gt;0,"フィリピン祝日",IF(COUNTIF(祝日!$B$40:$B$66,ご提出期限早見表!B196)&gt;0,"日本の祝日",IF(COUNTIF(祝日!$B$69:$B$77,ご提出期限早見表!B196)&gt;0,"休業日"," ")))</f>
        <v xml:space="preserve"> </v>
      </c>
      <c r="E196" s="18">
        <f>WORKDAY(B196, -15, 祝日!$B$2:$B$75)</f>
        <v>45919</v>
      </c>
      <c r="F196" s="18">
        <f>WORKDAY(B196, -5, 祝日!$B$2:$B$75)</f>
        <v>45936</v>
      </c>
    </row>
    <row r="197" spans="2:6" ht="16.5">
      <c r="B197" s="10">
        <f t="shared" si="7"/>
        <v>45943</v>
      </c>
      <c r="C197" s="4" t="str">
        <f t="shared" si="6"/>
        <v>月</v>
      </c>
      <c r="D197" s="4" t="str">
        <f>IF(COUNTIF(祝日!$B$2:$B$37,ご提出期限早見表!B197)&gt;0,"フィリピン祝日",IF(COUNTIF(祝日!$B$40:$B$66,ご提出期限早見表!B197)&gt;0,"日本の祝日",IF(COUNTIF(祝日!$B$69:$B$77,ご提出期限早見表!B197)&gt;0,"休業日"," ")))</f>
        <v>日本の祝日</v>
      </c>
      <c r="E197" s="18">
        <f>WORKDAY(B197, -15, 祝日!$B$2:$B$75)</f>
        <v>45919</v>
      </c>
      <c r="F197" s="18">
        <f>WORKDAY(B197, -5, 祝日!$B$2:$B$75)</f>
        <v>45936</v>
      </c>
    </row>
    <row r="198" spans="2:6" ht="16.5">
      <c r="B198" s="10">
        <f t="shared" si="7"/>
        <v>45944</v>
      </c>
      <c r="C198" s="4" t="str">
        <f t="shared" si="6"/>
        <v>火</v>
      </c>
      <c r="D198" s="4" t="str">
        <f>IF(COUNTIF(祝日!$B$2:$B$37,ご提出期限早見表!B198)&gt;0,"フィリピン祝日",IF(COUNTIF(祝日!$B$40:$B$66,ご提出期限早見表!B198)&gt;0,"日本の祝日",IF(COUNTIF(祝日!$B$69:$B$77,ご提出期限早見表!B198)&gt;0,"休業日"," ")))</f>
        <v xml:space="preserve"> </v>
      </c>
      <c r="E198" s="18">
        <f>WORKDAY(B198, -15, 祝日!$B$2:$B$75)</f>
        <v>45919</v>
      </c>
      <c r="F198" s="18">
        <f>WORKDAY(B198, -5, 祝日!$B$2:$B$75)</f>
        <v>45936</v>
      </c>
    </row>
    <row r="199" spans="2:6" ht="16.5">
      <c r="B199" s="10">
        <f t="shared" si="7"/>
        <v>45945</v>
      </c>
      <c r="C199" s="4" t="str">
        <f t="shared" si="6"/>
        <v>水</v>
      </c>
      <c r="D199" s="4" t="str">
        <f>IF(COUNTIF(祝日!$B$2:$B$37,ご提出期限早見表!B199)&gt;0,"フィリピン祝日",IF(COUNTIF(祝日!$B$40:$B$66,ご提出期限早見表!B199)&gt;0,"日本の祝日",IF(COUNTIF(祝日!$B$69:$B$77,ご提出期限早見表!B199)&gt;0,"休業日"," ")))</f>
        <v xml:space="preserve"> </v>
      </c>
      <c r="E199" s="18">
        <f>WORKDAY(B199, -15, 祝日!$B$2:$B$75)</f>
        <v>45922</v>
      </c>
      <c r="F199" s="18">
        <f>WORKDAY(B199, -5, 祝日!$B$2:$B$75)</f>
        <v>45937</v>
      </c>
    </row>
    <row r="200" spans="2:6" ht="16.5">
      <c r="B200" s="10">
        <f t="shared" si="7"/>
        <v>45946</v>
      </c>
      <c r="C200" s="4" t="str">
        <f t="shared" si="6"/>
        <v>木</v>
      </c>
      <c r="D200" s="4" t="str">
        <f>IF(COUNTIF(祝日!$B$2:$B$37,ご提出期限早見表!B200)&gt;0,"フィリピン祝日",IF(COUNTIF(祝日!$B$40:$B$66,ご提出期限早見表!B200)&gt;0,"日本の祝日",IF(COUNTIF(祝日!$B$69:$B$77,ご提出期限早見表!B200)&gt;0,"休業日"," ")))</f>
        <v xml:space="preserve"> </v>
      </c>
      <c r="E200" s="18">
        <f>WORKDAY(B200, -15, 祝日!$B$2:$B$75)</f>
        <v>45924</v>
      </c>
      <c r="F200" s="18">
        <f>WORKDAY(B200, -5, 祝日!$B$2:$B$75)</f>
        <v>45938</v>
      </c>
    </row>
    <row r="201" spans="2:6" ht="16.5">
      <c r="B201" s="10">
        <f t="shared" si="7"/>
        <v>45947</v>
      </c>
      <c r="C201" s="4" t="str">
        <f t="shared" si="6"/>
        <v>金</v>
      </c>
      <c r="D201" s="4" t="str">
        <f>IF(COUNTIF(祝日!$B$2:$B$37,ご提出期限早見表!B201)&gt;0,"フィリピン祝日",IF(COUNTIF(祝日!$B$40:$B$66,ご提出期限早見表!B201)&gt;0,"日本の祝日",IF(COUNTIF(祝日!$B$69:$B$77,ご提出期限早見表!B201)&gt;0,"休業日"," ")))</f>
        <v xml:space="preserve"> </v>
      </c>
      <c r="E201" s="18">
        <f>WORKDAY(B201, -15, 祝日!$B$2:$B$75)</f>
        <v>45925</v>
      </c>
      <c r="F201" s="18">
        <f>WORKDAY(B201, -5, 祝日!$B$2:$B$75)</f>
        <v>45939</v>
      </c>
    </row>
    <row r="202" spans="2:6" ht="16.5">
      <c r="B202" s="10">
        <f t="shared" si="7"/>
        <v>45948</v>
      </c>
      <c r="C202" s="4" t="str">
        <f t="shared" si="6"/>
        <v>土</v>
      </c>
      <c r="D202" s="4" t="str">
        <f>IF(COUNTIF(祝日!$B$2:$B$37,ご提出期限早見表!B202)&gt;0,"フィリピン祝日",IF(COUNTIF(祝日!$B$40:$B$66,ご提出期限早見表!B202)&gt;0,"日本の祝日",IF(COUNTIF(祝日!$B$69:$B$77,ご提出期限早見表!B202)&gt;0,"休業日"," ")))</f>
        <v xml:space="preserve"> </v>
      </c>
      <c r="E202" s="18">
        <f>WORKDAY(B202, -15, 祝日!$B$2:$B$75)</f>
        <v>45926</v>
      </c>
      <c r="F202" s="18">
        <f>WORKDAY(B202, -5, 祝日!$B$2:$B$75)</f>
        <v>45940</v>
      </c>
    </row>
    <row r="203" spans="2:6" ht="16.5">
      <c r="B203" s="10">
        <f t="shared" si="7"/>
        <v>45949</v>
      </c>
      <c r="C203" s="4" t="str">
        <f t="shared" si="6"/>
        <v>日</v>
      </c>
      <c r="D203" s="4" t="str">
        <f>IF(COUNTIF(祝日!$B$2:$B$37,ご提出期限早見表!B203)&gt;0,"フィリピン祝日",IF(COUNTIF(祝日!$B$40:$B$66,ご提出期限早見表!B203)&gt;0,"日本の祝日",IF(COUNTIF(祝日!$B$69:$B$77,ご提出期限早見表!B203)&gt;0,"休業日"," ")))</f>
        <v xml:space="preserve"> </v>
      </c>
      <c r="E203" s="18">
        <f>WORKDAY(B203, -15, 祝日!$B$2:$B$75)</f>
        <v>45926</v>
      </c>
      <c r="F203" s="18">
        <f>WORKDAY(B203, -5, 祝日!$B$2:$B$75)</f>
        <v>45940</v>
      </c>
    </row>
    <row r="204" spans="2:6" ht="16.5">
      <c r="B204" s="10">
        <f t="shared" si="7"/>
        <v>45950</v>
      </c>
      <c r="C204" s="4" t="str">
        <f t="shared" si="6"/>
        <v>月</v>
      </c>
      <c r="D204" s="4" t="str">
        <f>IF(COUNTIF(祝日!$B$2:$B$37,ご提出期限早見表!B204)&gt;0,"フィリピン祝日",IF(COUNTIF(祝日!$B$40:$B$66,ご提出期限早見表!B204)&gt;0,"日本の祝日",IF(COUNTIF(祝日!$B$69:$B$77,ご提出期限早見表!B204)&gt;0,"休業日"," ")))</f>
        <v xml:space="preserve"> </v>
      </c>
      <c r="E204" s="18">
        <f>WORKDAY(B204, -15, 祝日!$B$2:$B$75)</f>
        <v>45926</v>
      </c>
      <c r="F204" s="18">
        <f>WORKDAY(B204, -5, 祝日!$B$2:$B$75)</f>
        <v>45940</v>
      </c>
    </row>
    <row r="205" spans="2:6" ht="16.5">
      <c r="B205" s="10">
        <f t="shared" si="7"/>
        <v>45951</v>
      </c>
      <c r="C205" s="4" t="str">
        <f t="shared" si="6"/>
        <v>火</v>
      </c>
      <c r="D205" s="4" t="str">
        <f>IF(COUNTIF(祝日!$B$2:$B$37,ご提出期限早見表!B205)&gt;0,"フィリピン祝日",IF(COUNTIF(祝日!$B$40:$B$66,ご提出期限早見表!B205)&gt;0,"日本の祝日",IF(COUNTIF(祝日!$B$69:$B$77,ご提出期限早見表!B205)&gt;0,"休業日"," ")))</f>
        <v xml:space="preserve"> </v>
      </c>
      <c r="E205" s="18">
        <f>WORKDAY(B205, -15, 祝日!$B$2:$B$75)</f>
        <v>45929</v>
      </c>
      <c r="F205" s="18">
        <f>WORKDAY(B205, -5, 祝日!$B$2:$B$75)</f>
        <v>45944</v>
      </c>
    </row>
    <row r="206" spans="2:6" ht="16.5">
      <c r="B206" s="10">
        <f t="shared" si="7"/>
        <v>45952</v>
      </c>
      <c r="C206" s="4" t="str">
        <f t="shared" si="6"/>
        <v>水</v>
      </c>
      <c r="D206" s="4" t="str">
        <f>IF(COUNTIF(祝日!$B$2:$B$37,ご提出期限早見表!B206)&gt;0,"フィリピン祝日",IF(COUNTIF(祝日!$B$40:$B$66,ご提出期限早見表!B206)&gt;0,"日本の祝日",IF(COUNTIF(祝日!$B$69:$B$77,ご提出期限早見表!B206)&gt;0,"休業日"," ")))</f>
        <v xml:space="preserve"> </v>
      </c>
      <c r="E206" s="18">
        <f>WORKDAY(B206, -15, 祝日!$B$2:$B$75)</f>
        <v>45930</v>
      </c>
      <c r="F206" s="18">
        <f>WORKDAY(B206, -5, 祝日!$B$2:$B$75)</f>
        <v>45945</v>
      </c>
    </row>
    <row r="207" spans="2:6" ht="16.5">
      <c r="B207" s="10">
        <f t="shared" si="7"/>
        <v>45953</v>
      </c>
      <c r="C207" s="4" t="str">
        <f t="shared" si="6"/>
        <v>木</v>
      </c>
      <c r="D207" s="4" t="str">
        <f>IF(COUNTIF(祝日!$B$2:$B$37,ご提出期限早見表!B207)&gt;0,"フィリピン祝日",IF(COUNTIF(祝日!$B$40:$B$66,ご提出期限早見表!B207)&gt;0,"日本の祝日",IF(COUNTIF(祝日!$B$69:$B$77,ご提出期限早見表!B207)&gt;0,"休業日"," ")))</f>
        <v xml:space="preserve"> </v>
      </c>
      <c r="E207" s="18">
        <f>WORKDAY(B207, -15, 祝日!$B$2:$B$75)</f>
        <v>45931</v>
      </c>
      <c r="F207" s="18">
        <f>WORKDAY(B207, -5, 祝日!$B$2:$B$75)</f>
        <v>45946</v>
      </c>
    </row>
    <row r="208" spans="2:6" ht="16.5">
      <c r="B208" s="10">
        <f t="shared" si="7"/>
        <v>45954</v>
      </c>
      <c r="C208" s="4" t="str">
        <f t="shared" si="6"/>
        <v>金</v>
      </c>
      <c r="D208" s="4" t="str">
        <f>IF(COUNTIF(祝日!$B$2:$B$37,ご提出期限早見表!B208)&gt;0,"フィリピン祝日",IF(COUNTIF(祝日!$B$40:$B$66,ご提出期限早見表!B208)&gt;0,"日本の祝日",IF(COUNTIF(祝日!$B$69:$B$77,ご提出期限早見表!B208)&gt;0,"休業日"," ")))</f>
        <v xml:space="preserve"> </v>
      </c>
      <c r="E208" s="18">
        <f>WORKDAY(B208, -15, 祝日!$B$2:$B$75)</f>
        <v>45932</v>
      </c>
      <c r="F208" s="18">
        <f>WORKDAY(B208, -5, 祝日!$B$2:$B$75)</f>
        <v>45947</v>
      </c>
    </row>
    <row r="209" spans="1:6" ht="16.5">
      <c r="B209" s="10">
        <f t="shared" si="7"/>
        <v>45955</v>
      </c>
      <c r="C209" s="4" t="str">
        <f t="shared" si="6"/>
        <v>土</v>
      </c>
      <c r="D209" s="4" t="str">
        <f>IF(COUNTIF(祝日!$B$2:$B$37,ご提出期限早見表!B209)&gt;0,"フィリピン祝日",IF(COUNTIF(祝日!$B$40:$B$66,ご提出期限早見表!B209)&gt;0,"日本の祝日",IF(COUNTIF(祝日!$B$69:$B$77,ご提出期限早見表!B209)&gt;0,"休業日"," ")))</f>
        <v xml:space="preserve"> </v>
      </c>
      <c r="E209" s="18">
        <f>WORKDAY(B209, -15, 祝日!$B$2:$B$75)</f>
        <v>45933</v>
      </c>
      <c r="F209" s="18">
        <f>WORKDAY(B209, -5, 祝日!$B$2:$B$75)</f>
        <v>45950</v>
      </c>
    </row>
    <row r="210" spans="1:6" ht="16.5">
      <c r="B210" s="10">
        <f t="shared" si="7"/>
        <v>45956</v>
      </c>
      <c r="C210" s="4" t="str">
        <f t="shared" si="6"/>
        <v>日</v>
      </c>
      <c r="D210" s="4" t="str">
        <f>IF(COUNTIF(祝日!$B$2:$B$37,ご提出期限早見表!B210)&gt;0,"フィリピン祝日",IF(COUNTIF(祝日!$B$40:$B$66,ご提出期限早見表!B210)&gt;0,"日本の祝日",IF(COUNTIF(祝日!$B$69:$B$77,ご提出期限早見表!B210)&gt;0,"休業日"," ")))</f>
        <v xml:space="preserve"> </v>
      </c>
      <c r="E210" s="18">
        <f>WORKDAY(B210, -15, 祝日!$B$2:$B$75)</f>
        <v>45933</v>
      </c>
      <c r="F210" s="18">
        <f>WORKDAY(B210, -5, 祝日!$B$2:$B$75)</f>
        <v>45950</v>
      </c>
    </row>
    <row r="211" spans="1:6" ht="16.5">
      <c r="B211" s="10">
        <f t="shared" si="7"/>
        <v>45957</v>
      </c>
      <c r="C211" s="4" t="str">
        <f t="shared" si="6"/>
        <v>月</v>
      </c>
      <c r="D211" s="4" t="str">
        <f>IF(COUNTIF(祝日!$B$2:$B$37,ご提出期限早見表!B211)&gt;0,"フィリピン祝日",IF(COUNTIF(祝日!$B$40:$B$66,ご提出期限早見表!B211)&gt;0,"日本の祝日",IF(COUNTIF(祝日!$B$69:$B$77,ご提出期限早見表!B211)&gt;0,"休業日"," ")))</f>
        <v xml:space="preserve"> </v>
      </c>
      <c r="E211" s="18">
        <f>WORKDAY(B211, -15, 祝日!$B$2:$B$75)</f>
        <v>45933</v>
      </c>
      <c r="F211" s="18">
        <f>WORKDAY(B211, -5, 祝日!$B$2:$B$75)</f>
        <v>45950</v>
      </c>
    </row>
    <row r="212" spans="1:6" ht="16.5">
      <c r="B212" s="10">
        <f t="shared" si="7"/>
        <v>45958</v>
      </c>
      <c r="C212" s="4" t="str">
        <f t="shared" si="6"/>
        <v>火</v>
      </c>
      <c r="D212" s="4" t="str">
        <f>IF(COUNTIF(祝日!$B$2:$B$37,ご提出期限早見表!B212)&gt;0,"フィリピン祝日",IF(COUNTIF(祝日!$B$40:$B$66,ご提出期限早見表!B212)&gt;0,"日本の祝日",IF(COUNTIF(祝日!$B$69:$B$77,ご提出期限早見表!B212)&gt;0,"休業日"," ")))</f>
        <v xml:space="preserve"> </v>
      </c>
      <c r="E212" s="18">
        <f>WORKDAY(B212, -15, 祝日!$B$2:$B$75)</f>
        <v>45936</v>
      </c>
      <c r="F212" s="18">
        <f>WORKDAY(B212, -5, 祝日!$B$2:$B$75)</f>
        <v>45951</v>
      </c>
    </row>
    <row r="213" spans="1:6" ht="16.5">
      <c r="B213" s="10">
        <f t="shared" si="7"/>
        <v>45959</v>
      </c>
      <c r="C213" s="4" t="str">
        <f t="shared" si="6"/>
        <v>水</v>
      </c>
      <c r="D213" s="4" t="str">
        <f>IF(COUNTIF(祝日!$B$2:$B$37,ご提出期限早見表!B213)&gt;0,"フィリピン祝日",IF(COUNTIF(祝日!$B$40:$B$66,ご提出期限早見表!B213)&gt;0,"日本の祝日",IF(COUNTIF(祝日!$B$69:$B$77,ご提出期限早見表!B213)&gt;0,"休業日"," ")))</f>
        <v xml:space="preserve"> </v>
      </c>
      <c r="E213" s="18">
        <f>WORKDAY(B213, -15, 祝日!$B$2:$B$75)</f>
        <v>45937</v>
      </c>
      <c r="F213" s="18">
        <f>WORKDAY(B213, -5, 祝日!$B$2:$B$75)</f>
        <v>45952</v>
      </c>
    </row>
    <row r="214" spans="1:6" ht="16.5">
      <c r="B214" s="10">
        <f t="shared" si="7"/>
        <v>45960</v>
      </c>
      <c r="C214" s="4" t="str">
        <f t="shared" si="6"/>
        <v>木</v>
      </c>
      <c r="D214" s="4" t="str">
        <f>IF(COUNTIF(祝日!$B$2:$B$37,ご提出期限早見表!B214)&gt;0,"フィリピン祝日",IF(COUNTIF(祝日!$B$40:$B$66,ご提出期限早見表!B214)&gt;0,"日本の祝日",IF(COUNTIF(祝日!$B$69:$B$77,ご提出期限早見表!B214)&gt;0,"休業日"," ")))</f>
        <v xml:space="preserve"> </v>
      </c>
      <c r="E214" s="18">
        <f>WORKDAY(B214, -15, 祝日!$B$2:$B$75)</f>
        <v>45938</v>
      </c>
      <c r="F214" s="18">
        <f>WORKDAY(B214, -5, 祝日!$B$2:$B$75)</f>
        <v>45953</v>
      </c>
    </row>
    <row r="215" spans="1:6" ht="17.25" thickBot="1">
      <c r="A215" s="36"/>
      <c r="B215" s="21">
        <f t="shared" si="7"/>
        <v>45961</v>
      </c>
      <c r="C215" s="20" t="str">
        <f t="shared" si="6"/>
        <v>金</v>
      </c>
      <c r="D215" s="20" t="str">
        <f>IF(COUNTIF(祝日!$B$2:$B$37,ご提出期限早見表!B215)&gt;0,"フィリピン祝日",IF(COUNTIF(祝日!$B$40:$B$66,ご提出期限早見表!B215)&gt;0,"日本の祝日",IF(COUNTIF(祝日!$B$69:$B$77,ご提出期限早見表!B215)&gt;0,"休業日"," ")))</f>
        <v>フィリピン祝日</v>
      </c>
      <c r="E215" s="18">
        <f>WORKDAY(B215, -15, 祝日!$B$2:$B$75)</f>
        <v>45939</v>
      </c>
      <c r="F215" s="18">
        <f>WORKDAY(B215, -5, 祝日!$B$2:$B$75)</f>
        <v>45954</v>
      </c>
    </row>
    <row r="216" spans="1:6" ht="16.5">
      <c r="A216" s="12" t="s">
        <v>14</v>
      </c>
      <c r="B216" s="10">
        <f t="shared" si="7"/>
        <v>45962</v>
      </c>
      <c r="C216" s="11" t="str">
        <f t="shared" si="6"/>
        <v>土</v>
      </c>
      <c r="D216" s="11" t="str">
        <f>IF(COUNTIF(祝日!$B$2:$B$37,ご提出期限早見表!B216)&gt;0,"フィリピン祝日",IF(COUNTIF(祝日!$B$40:$B$66,ご提出期限早見表!B216)&gt;0,"日本の祝日",IF(COUNTIF(祝日!$B$69:$B$77,ご提出期限早見表!B216)&gt;0,"休業日"," ")))</f>
        <v>フィリピン祝日</v>
      </c>
      <c r="E216" s="18">
        <f>WORKDAY(B216, -15, 祝日!$B$2:$B$75)</f>
        <v>45939</v>
      </c>
      <c r="F216" s="18">
        <f>WORKDAY(B216, -5, 祝日!$B$2:$B$75)</f>
        <v>45954</v>
      </c>
    </row>
    <row r="217" spans="1:6" ht="16.5">
      <c r="B217" s="10">
        <f t="shared" si="7"/>
        <v>45963</v>
      </c>
      <c r="C217" s="11" t="str">
        <f t="shared" si="6"/>
        <v>日</v>
      </c>
      <c r="D217" s="11" t="str">
        <f>IF(COUNTIF(祝日!$B$2:$B$37,ご提出期限早見表!B217)&gt;0,"フィリピン祝日",IF(COUNTIF(祝日!$B$40:$B$66,ご提出期限早見表!B217)&gt;0,"日本の祝日",IF(COUNTIF(祝日!$B$69:$B$77,ご提出期限早見表!B217)&gt;0,"休業日"," ")))</f>
        <v xml:space="preserve"> </v>
      </c>
      <c r="E217" s="18">
        <f>WORKDAY(B217, -15, 祝日!$B$2:$B$75)</f>
        <v>45939</v>
      </c>
      <c r="F217" s="18">
        <f>WORKDAY(B217, -5, 祝日!$B$2:$B$75)</f>
        <v>45954</v>
      </c>
    </row>
    <row r="218" spans="1:6" ht="16.5">
      <c r="B218" s="10">
        <f t="shared" si="7"/>
        <v>45964</v>
      </c>
      <c r="C218" s="4" t="str">
        <f t="shared" si="6"/>
        <v>月</v>
      </c>
      <c r="D218" s="4" t="str">
        <f>IF(COUNTIF(祝日!$B$2:$B$37,ご提出期限早見表!B218)&gt;0,"フィリピン祝日",IF(COUNTIF(祝日!$B$40:$B$66,ご提出期限早見表!B218)&gt;0,"日本の祝日",IF(COUNTIF(祝日!$B$69:$B$77,ご提出期限早見表!B218)&gt;0,"休業日"," ")))</f>
        <v>日本の祝日</v>
      </c>
      <c r="E218" s="18">
        <f>WORKDAY(B218, -15, 祝日!$B$2:$B$75)</f>
        <v>45939</v>
      </c>
      <c r="F218" s="18">
        <f>WORKDAY(B218, -5, 祝日!$B$2:$B$75)</f>
        <v>45954</v>
      </c>
    </row>
    <row r="219" spans="1:6" ht="16.5">
      <c r="B219" s="10">
        <f t="shared" si="7"/>
        <v>45965</v>
      </c>
      <c r="C219" s="4" t="str">
        <f t="shared" si="6"/>
        <v>火</v>
      </c>
      <c r="D219" s="4" t="str">
        <f>IF(COUNTIF(祝日!$B$2:$B$37,ご提出期限早見表!B219)&gt;0,"フィリピン祝日",IF(COUNTIF(祝日!$B$40:$B$66,ご提出期限早見表!B219)&gt;0,"日本の祝日",IF(COUNTIF(祝日!$B$69:$B$77,ご提出期限早見表!B219)&gt;0,"休業日"," ")))</f>
        <v xml:space="preserve"> </v>
      </c>
      <c r="E219" s="18">
        <f>WORKDAY(B219, -15, 祝日!$B$2:$B$75)</f>
        <v>45939</v>
      </c>
      <c r="F219" s="18">
        <f>WORKDAY(B219, -5, 祝日!$B$2:$B$75)</f>
        <v>45954</v>
      </c>
    </row>
    <row r="220" spans="1:6" ht="16.5">
      <c r="B220" s="10">
        <f t="shared" si="7"/>
        <v>45966</v>
      </c>
      <c r="C220" s="4" t="str">
        <f t="shared" si="6"/>
        <v>水</v>
      </c>
      <c r="D220" s="4" t="str">
        <f>IF(COUNTIF(祝日!$B$2:$B$37,ご提出期限早見表!B220)&gt;0,"フィリピン祝日",IF(COUNTIF(祝日!$B$40:$B$66,ご提出期限早見表!B220)&gt;0,"日本の祝日",IF(COUNTIF(祝日!$B$69:$B$77,ご提出期限早見表!B220)&gt;0,"休業日"," ")))</f>
        <v xml:space="preserve"> </v>
      </c>
      <c r="E220" s="18">
        <f>WORKDAY(B220, -15, 祝日!$B$2:$B$75)</f>
        <v>45940</v>
      </c>
      <c r="F220" s="18">
        <f>WORKDAY(B220, -5, 祝日!$B$2:$B$75)</f>
        <v>45957</v>
      </c>
    </row>
    <row r="221" spans="1:6" ht="16.5">
      <c r="B221" s="10">
        <f t="shared" si="7"/>
        <v>45967</v>
      </c>
      <c r="C221" s="4" t="str">
        <f t="shared" si="6"/>
        <v>木</v>
      </c>
      <c r="D221" s="4" t="str">
        <f>IF(COUNTIF(祝日!$B$2:$B$37,ご提出期限早見表!B221)&gt;0,"フィリピン祝日",IF(COUNTIF(祝日!$B$40:$B$66,ご提出期限早見表!B221)&gt;0,"日本の祝日",IF(COUNTIF(祝日!$B$69:$B$77,ご提出期限早見表!B221)&gt;0,"休業日"," ")))</f>
        <v xml:space="preserve"> </v>
      </c>
      <c r="E221" s="18">
        <f>WORKDAY(B221, -15, 祝日!$B$2:$B$75)</f>
        <v>45944</v>
      </c>
      <c r="F221" s="18">
        <f>WORKDAY(B221, -5, 祝日!$B$2:$B$75)</f>
        <v>45958</v>
      </c>
    </row>
    <row r="222" spans="1:6" ht="16.5">
      <c r="B222" s="10">
        <f t="shared" si="7"/>
        <v>45968</v>
      </c>
      <c r="C222" s="4" t="str">
        <f t="shared" si="6"/>
        <v>金</v>
      </c>
      <c r="D222" s="4" t="str">
        <f>IF(COUNTIF(祝日!$B$2:$B$37,ご提出期限早見表!B222)&gt;0,"フィリピン祝日",IF(COUNTIF(祝日!$B$40:$B$66,ご提出期限早見表!B222)&gt;0,"日本の祝日",IF(COUNTIF(祝日!$B$69:$B$77,ご提出期限早見表!B222)&gt;0,"休業日"," ")))</f>
        <v xml:space="preserve"> </v>
      </c>
      <c r="E222" s="18">
        <f>WORKDAY(B222, -15, 祝日!$B$2:$B$75)</f>
        <v>45945</v>
      </c>
      <c r="F222" s="18">
        <f>WORKDAY(B222, -5, 祝日!$B$2:$B$75)</f>
        <v>45959</v>
      </c>
    </row>
    <row r="223" spans="1:6" ht="16.5">
      <c r="B223" s="10">
        <f t="shared" si="7"/>
        <v>45969</v>
      </c>
      <c r="C223" s="4" t="str">
        <f t="shared" si="6"/>
        <v>土</v>
      </c>
      <c r="D223" s="4" t="str">
        <f>IF(COUNTIF(祝日!$B$2:$B$37,ご提出期限早見表!B223)&gt;0,"フィリピン祝日",IF(COUNTIF(祝日!$B$40:$B$66,ご提出期限早見表!B223)&gt;0,"日本の祝日",IF(COUNTIF(祝日!$B$69:$B$77,ご提出期限早見表!B223)&gt;0,"休業日"," ")))</f>
        <v xml:space="preserve"> </v>
      </c>
      <c r="E223" s="18">
        <f>WORKDAY(B223, -15, 祝日!$B$2:$B$75)</f>
        <v>45946</v>
      </c>
      <c r="F223" s="18">
        <f>WORKDAY(B223, -5, 祝日!$B$2:$B$75)</f>
        <v>45960</v>
      </c>
    </row>
    <row r="224" spans="1:6" ht="16.5">
      <c r="B224" s="10">
        <f t="shared" si="7"/>
        <v>45970</v>
      </c>
      <c r="C224" s="4" t="str">
        <f t="shared" si="6"/>
        <v>日</v>
      </c>
      <c r="D224" s="4" t="str">
        <f>IF(COUNTIF(祝日!$B$2:$B$37,ご提出期限早見表!B224)&gt;0,"フィリピン祝日",IF(COUNTIF(祝日!$B$40:$B$66,ご提出期限早見表!B224)&gt;0,"日本の祝日",IF(COUNTIF(祝日!$B$69:$B$77,ご提出期限早見表!B224)&gt;0,"休業日"," ")))</f>
        <v xml:space="preserve"> </v>
      </c>
      <c r="E224" s="18">
        <f>WORKDAY(B224, -15, 祝日!$B$2:$B$75)</f>
        <v>45946</v>
      </c>
      <c r="F224" s="18">
        <f>WORKDAY(B224, -5, 祝日!$B$2:$B$75)</f>
        <v>45960</v>
      </c>
    </row>
    <row r="225" spans="2:6" ht="16.5">
      <c r="B225" s="10">
        <f t="shared" si="7"/>
        <v>45971</v>
      </c>
      <c r="C225" s="4" t="str">
        <f t="shared" si="6"/>
        <v>月</v>
      </c>
      <c r="D225" s="4" t="str">
        <f>IF(COUNTIF(祝日!$B$2:$B$37,ご提出期限早見表!B225)&gt;0,"フィリピン祝日",IF(COUNTIF(祝日!$B$40:$B$66,ご提出期限早見表!B225)&gt;0,"日本の祝日",IF(COUNTIF(祝日!$B$69:$B$77,ご提出期限早見表!B225)&gt;0,"休業日"," ")))</f>
        <v xml:space="preserve"> </v>
      </c>
      <c r="E225" s="18">
        <f>WORKDAY(B225, -15, 祝日!$B$2:$B$75)</f>
        <v>45946</v>
      </c>
      <c r="F225" s="18">
        <f>WORKDAY(B225, -5, 祝日!$B$2:$B$75)</f>
        <v>45960</v>
      </c>
    </row>
    <row r="226" spans="2:6" ht="16.5">
      <c r="B226" s="10">
        <f t="shared" si="7"/>
        <v>45972</v>
      </c>
      <c r="C226" s="4" t="str">
        <f t="shared" si="6"/>
        <v>火</v>
      </c>
      <c r="D226" s="4" t="str">
        <f>IF(COUNTIF(祝日!$B$2:$B$37,ご提出期限早見表!B226)&gt;0,"フィリピン祝日",IF(COUNTIF(祝日!$B$40:$B$66,ご提出期限早見表!B226)&gt;0,"日本の祝日",IF(COUNTIF(祝日!$B$69:$B$77,ご提出期限早見表!B226)&gt;0,"休業日"," ")))</f>
        <v xml:space="preserve"> </v>
      </c>
      <c r="E226" s="18">
        <f>WORKDAY(B226, -15, 祝日!$B$2:$B$75)</f>
        <v>45947</v>
      </c>
      <c r="F226" s="18">
        <f>WORKDAY(B226, -5, 祝日!$B$2:$B$75)</f>
        <v>45965</v>
      </c>
    </row>
    <row r="227" spans="2:6" ht="16.5">
      <c r="B227" s="10">
        <f t="shared" si="7"/>
        <v>45973</v>
      </c>
      <c r="C227" s="4" t="str">
        <f t="shared" si="6"/>
        <v>水</v>
      </c>
      <c r="D227" s="4" t="str">
        <f>IF(COUNTIF(祝日!$B$2:$B$37,ご提出期限早見表!B227)&gt;0,"フィリピン祝日",IF(COUNTIF(祝日!$B$40:$B$66,ご提出期限早見表!B227)&gt;0,"日本の祝日",IF(COUNTIF(祝日!$B$69:$B$77,ご提出期限早見表!B227)&gt;0,"休業日"," ")))</f>
        <v xml:space="preserve"> </v>
      </c>
      <c r="E227" s="18">
        <f>WORKDAY(B227, -15, 祝日!$B$2:$B$75)</f>
        <v>45950</v>
      </c>
      <c r="F227" s="18">
        <f>WORKDAY(B227, -5, 祝日!$B$2:$B$75)</f>
        <v>45966</v>
      </c>
    </row>
    <row r="228" spans="2:6" ht="16.5">
      <c r="B228" s="10">
        <f t="shared" si="7"/>
        <v>45974</v>
      </c>
      <c r="C228" s="4" t="str">
        <f t="shared" ref="C228:C291" si="8">TEXT(B228,"aaa")</f>
        <v>木</v>
      </c>
      <c r="D228" s="4" t="str">
        <f>IF(COUNTIF(祝日!$B$2:$B$37,ご提出期限早見表!B228)&gt;0,"フィリピン祝日",IF(COUNTIF(祝日!$B$40:$B$66,ご提出期限早見表!B228)&gt;0,"日本の祝日",IF(COUNTIF(祝日!$B$69:$B$77,ご提出期限早見表!B228)&gt;0,"休業日"," ")))</f>
        <v xml:space="preserve"> </v>
      </c>
      <c r="E228" s="18">
        <f>WORKDAY(B228, -15, 祝日!$B$2:$B$75)</f>
        <v>45951</v>
      </c>
      <c r="F228" s="18">
        <f>WORKDAY(B228, -5, 祝日!$B$2:$B$75)</f>
        <v>45967</v>
      </c>
    </row>
    <row r="229" spans="2:6" ht="16.5">
      <c r="B229" s="10">
        <f t="shared" si="7"/>
        <v>45975</v>
      </c>
      <c r="C229" s="4" t="str">
        <f t="shared" si="8"/>
        <v>金</v>
      </c>
      <c r="D229" s="4" t="str">
        <f>IF(COUNTIF(祝日!$B$2:$B$37,ご提出期限早見表!B229)&gt;0,"フィリピン祝日",IF(COUNTIF(祝日!$B$40:$B$66,ご提出期限早見表!B229)&gt;0,"日本の祝日",IF(COUNTIF(祝日!$B$69:$B$77,ご提出期限早見表!B229)&gt;0,"休業日"," ")))</f>
        <v xml:space="preserve"> </v>
      </c>
      <c r="E229" s="18">
        <f>WORKDAY(B229, -15, 祝日!$B$2:$B$75)</f>
        <v>45952</v>
      </c>
      <c r="F229" s="18">
        <f>WORKDAY(B229, -5, 祝日!$B$2:$B$75)</f>
        <v>45968</v>
      </c>
    </row>
    <row r="230" spans="2:6" ht="16.5">
      <c r="B230" s="10">
        <f t="shared" si="7"/>
        <v>45976</v>
      </c>
      <c r="C230" s="4" t="str">
        <f t="shared" si="8"/>
        <v>土</v>
      </c>
      <c r="D230" s="4" t="str">
        <f>IF(COUNTIF(祝日!$B$2:$B$37,ご提出期限早見表!B230)&gt;0,"フィリピン祝日",IF(COUNTIF(祝日!$B$40:$B$66,ご提出期限早見表!B230)&gt;0,"日本の祝日",IF(COUNTIF(祝日!$B$69:$B$77,ご提出期限早見表!B230)&gt;0,"休業日"," ")))</f>
        <v xml:space="preserve"> </v>
      </c>
      <c r="E230" s="18">
        <f>WORKDAY(B230, -15, 祝日!$B$2:$B$75)</f>
        <v>45953</v>
      </c>
      <c r="F230" s="18">
        <f>WORKDAY(B230, -5, 祝日!$B$2:$B$75)</f>
        <v>45971</v>
      </c>
    </row>
    <row r="231" spans="2:6" ht="16.5">
      <c r="B231" s="10">
        <f t="shared" si="7"/>
        <v>45977</v>
      </c>
      <c r="C231" s="4" t="str">
        <f t="shared" si="8"/>
        <v>日</v>
      </c>
      <c r="D231" s="4" t="str">
        <f>IF(COUNTIF(祝日!$B$2:$B$37,ご提出期限早見表!B231)&gt;0,"フィリピン祝日",IF(COUNTIF(祝日!$B$40:$B$66,ご提出期限早見表!B231)&gt;0,"日本の祝日",IF(COUNTIF(祝日!$B$69:$B$77,ご提出期限早見表!B231)&gt;0,"休業日"," ")))</f>
        <v xml:space="preserve"> </v>
      </c>
      <c r="E231" s="18">
        <f>WORKDAY(B231, -15, 祝日!$B$2:$B$75)</f>
        <v>45953</v>
      </c>
      <c r="F231" s="18">
        <f>WORKDAY(B231, -5, 祝日!$B$2:$B$75)</f>
        <v>45971</v>
      </c>
    </row>
    <row r="232" spans="2:6" ht="16.5">
      <c r="B232" s="10">
        <f t="shared" si="7"/>
        <v>45978</v>
      </c>
      <c r="C232" s="4" t="str">
        <f t="shared" si="8"/>
        <v>月</v>
      </c>
      <c r="D232" s="4" t="str">
        <f>IF(COUNTIF(祝日!$B$2:$B$37,ご提出期限早見表!B232)&gt;0,"フィリピン祝日",IF(COUNTIF(祝日!$B$40:$B$66,ご提出期限早見表!B232)&gt;0,"日本の祝日",IF(COUNTIF(祝日!$B$69:$B$77,ご提出期限早見表!B232)&gt;0,"休業日"," ")))</f>
        <v xml:space="preserve"> </v>
      </c>
      <c r="E232" s="18">
        <f>WORKDAY(B232, -15, 祝日!$B$2:$B$75)</f>
        <v>45953</v>
      </c>
      <c r="F232" s="18">
        <f>WORKDAY(B232, -5, 祝日!$B$2:$B$75)</f>
        <v>45971</v>
      </c>
    </row>
    <row r="233" spans="2:6" ht="16.5">
      <c r="B233" s="10">
        <f t="shared" si="7"/>
        <v>45979</v>
      </c>
      <c r="C233" s="4" t="str">
        <f t="shared" si="8"/>
        <v>火</v>
      </c>
      <c r="D233" s="4" t="str">
        <f>IF(COUNTIF(祝日!$B$2:$B$37,ご提出期限早見表!B233)&gt;0,"フィリピン祝日",IF(COUNTIF(祝日!$B$40:$B$66,ご提出期限早見表!B233)&gt;0,"日本の祝日",IF(COUNTIF(祝日!$B$69:$B$77,ご提出期限早見表!B233)&gt;0,"休業日"," ")))</f>
        <v xml:space="preserve"> </v>
      </c>
      <c r="E233" s="18">
        <f>WORKDAY(B233, -15, 祝日!$B$2:$B$75)</f>
        <v>45954</v>
      </c>
      <c r="F233" s="18">
        <f>WORKDAY(B233, -5, 祝日!$B$2:$B$75)</f>
        <v>45972</v>
      </c>
    </row>
    <row r="234" spans="2:6" ht="16.5">
      <c r="B234" s="10">
        <f t="shared" si="7"/>
        <v>45980</v>
      </c>
      <c r="C234" s="4" t="str">
        <f t="shared" si="8"/>
        <v>水</v>
      </c>
      <c r="D234" s="4" t="str">
        <f>IF(COUNTIF(祝日!$B$2:$B$37,ご提出期限早見表!B234)&gt;0,"フィリピン祝日",IF(COUNTIF(祝日!$B$40:$B$66,ご提出期限早見表!B234)&gt;0,"日本の祝日",IF(COUNTIF(祝日!$B$69:$B$77,ご提出期限早見表!B234)&gt;0,"休業日"," ")))</f>
        <v xml:space="preserve"> </v>
      </c>
      <c r="E234" s="18">
        <f>WORKDAY(B234, -15, 祝日!$B$2:$B$75)</f>
        <v>45957</v>
      </c>
      <c r="F234" s="18">
        <f>WORKDAY(B234, -5, 祝日!$B$2:$B$75)</f>
        <v>45973</v>
      </c>
    </row>
    <row r="235" spans="2:6" ht="16.5">
      <c r="B235" s="10">
        <f t="shared" si="7"/>
        <v>45981</v>
      </c>
      <c r="C235" s="4" t="str">
        <f t="shared" si="8"/>
        <v>木</v>
      </c>
      <c r="D235" s="4" t="str">
        <f>IF(COUNTIF(祝日!$B$2:$B$37,ご提出期限早見表!B235)&gt;0,"フィリピン祝日",IF(COUNTIF(祝日!$B$40:$B$66,ご提出期限早見表!B235)&gt;0,"日本の祝日",IF(COUNTIF(祝日!$B$69:$B$77,ご提出期限早見表!B235)&gt;0,"休業日"," ")))</f>
        <v xml:space="preserve"> </v>
      </c>
      <c r="E235" s="18">
        <f>WORKDAY(B235, -15, 祝日!$B$2:$B$75)</f>
        <v>45958</v>
      </c>
      <c r="F235" s="18">
        <f>WORKDAY(B235, -5, 祝日!$B$2:$B$75)</f>
        <v>45974</v>
      </c>
    </row>
    <row r="236" spans="2:6" ht="16.5">
      <c r="B236" s="10">
        <f t="shared" si="7"/>
        <v>45982</v>
      </c>
      <c r="C236" s="4" t="str">
        <f t="shared" si="8"/>
        <v>金</v>
      </c>
      <c r="D236" s="4" t="str">
        <f>IF(COUNTIF(祝日!$B$2:$B$37,ご提出期限早見表!B236)&gt;0,"フィリピン祝日",IF(COUNTIF(祝日!$B$40:$B$66,ご提出期限早見表!B236)&gt;0,"日本の祝日",IF(COUNTIF(祝日!$B$69:$B$77,ご提出期限早見表!B236)&gt;0,"休業日"," ")))</f>
        <v xml:space="preserve"> </v>
      </c>
      <c r="E236" s="18">
        <f>WORKDAY(B236, -15, 祝日!$B$2:$B$75)</f>
        <v>45959</v>
      </c>
      <c r="F236" s="18">
        <f>WORKDAY(B236, -5, 祝日!$B$2:$B$75)</f>
        <v>45975</v>
      </c>
    </row>
    <row r="237" spans="2:6" ht="16.5">
      <c r="B237" s="10">
        <f t="shared" si="7"/>
        <v>45983</v>
      </c>
      <c r="C237" s="4" t="str">
        <f t="shared" si="8"/>
        <v>土</v>
      </c>
      <c r="D237" s="4" t="str">
        <f>IF(COUNTIF(祝日!$B$2:$B$37,ご提出期限早見表!B237)&gt;0,"フィリピン祝日",IF(COUNTIF(祝日!$B$40:$B$66,ご提出期限早見表!B237)&gt;0,"日本の祝日",IF(COUNTIF(祝日!$B$69:$B$77,ご提出期限早見表!B237)&gt;0,"休業日"," ")))</f>
        <v xml:space="preserve"> </v>
      </c>
      <c r="E237" s="18">
        <f>WORKDAY(B237, -15, 祝日!$B$2:$B$75)</f>
        <v>45960</v>
      </c>
      <c r="F237" s="18">
        <f>WORKDAY(B237, -5, 祝日!$B$2:$B$75)</f>
        <v>45978</v>
      </c>
    </row>
    <row r="238" spans="2:6" ht="16.5">
      <c r="B238" s="10">
        <f t="shared" si="7"/>
        <v>45984</v>
      </c>
      <c r="C238" s="4" t="str">
        <f t="shared" si="8"/>
        <v>日</v>
      </c>
      <c r="D238" s="4" t="str">
        <f>IF(COUNTIF(祝日!$B$2:$B$37,ご提出期限早見表!B238)&gt;0,"フィリピン祝日",IF(COUNTIF(祝日!$B$40:$B$66,ご提出期限早見表!B238)&gt;0,"日本の祝日",IF(COUNTIF(祝日!$B$69:$B$77,ご提出期限早見表!B238)&gt;0,"休業日"," ")))</f>
        <v>日本の祝日</v>
      </c>
      <c r="E238" s="18">
        <f>WORKDAY(B238, -15, 祝日!$B$2:$B$75)</f>
        <v>45960</v>
      </c>
      <c r="F238" s="18">
        <f>WORKDAY(B238, -5, 祝日!$B$2:$B$75)</f>
        <v>45978</v>
      </c>
    </row>
    <row r="239" spans="2:6" ht="16.5">
      <c r="B239" s="10">
        <f t="shared" si="7"/>
        <v>45985</v>
      </c>
      <c r="C239" s="4" t="str">
        <f t="shared" si="8"/>
        <v>月</v>
      </c>
      <c r="D239" s="4" t="str">
        <f>IF(COUNTIF(祝日!$B$2:$B$37,ご提出期限早見表!B239)&gt;0,"フィリピン祝日",IF(COUNTIF(祝日!$B$40:$B$66,ご提出期限早見表!B239)&gt;0,"日本の祝日",IF(COUNTIF(祝日!$B$69:$B$77,ご提出期限早見表!B239)&gt;0,"休業日"," ")))</f>
        <v>日本の祝日</v>
      </c>
      <c r="E239" s="18">
        <f>WORKDAY(B239, -15, 祝日!$B$2:$B$75)</f>
        <v>45960</v>
      </c>
      <c r="F239" s="18">
        <f>WORKDAY(B239, -5, 祝日!$B$2:$B$75)</f>
        <v>45978</v>
      </c>
    </row>
    <row r="240" spans="2:6" ht="16.5">
      <c r="B240" s="10">
        <f t="shared" si="7"/>
        <v>45986</v>
      </c>
      <c r="C240" s="4" t="str">
        <f t="shared" si="8"/>
        <v>火</v>
      </c>
      <c r="D240" s="4" t="str">
        <f>IF(COUNTIF(祝日!$B$2:$B$37,ご提出期限早見表!B240)&gt;0,"フィリピン祝日",IF(COUNTIF(祝日!$B$40:$B$66,ご提出期限早見表!B240)&gt;0,"日本の祝日",IF(COUNTIF(祝日!$B$69:$B$77,ご提出期限早見表!B240)&gt;0,"休業日"," ")))</f>
        <v xml:space="preserve"> </v>
      </c>
      <c r="E240" s="18">
        <f>WORKDAY(B240, -15, 祝日!$B$2:$B$75)</f>
        <v>45960</v>
      </c>
      <c r="F240" s="18">
        <f>WORKDAY(B240, -5, 祝日!$B$2:$B$75)</f>
        <v>45978</v>
      </c>
    </row>
    <row r="241" spans="1:6" ht="16.5">
      <c r="B241" s="10">
        <f t="shared" si="7"/>
        <v>45987</v>
      </c>
      <c r="C241" s="4" t="str">
        <f t="shared" si="8"/>
        <v>水</v>
      </c>
      <c r="D241" s="4" t="str">
        <f>IF(COUNTIF(祝日!$B$2:$B$37,ご提出期限早見表!B241)&gt;0,"フィリピン祝日",IF(COUNTIF(祝日!$B$40:$B$66,ご提出期限早見表!B241)&gt;0,"日本の祝日",IF(COUNTIF(祝日!$B$69:$B$77,ご提出期限早見表!B241)&gt;0,"休業日"," ")))</f>
        <v xml:space="preserve"> </v>
      </c>
      <c r="E241" s="18">
        <f>WORKDAY(B241, -15, 祝日!$B$2:$B$75)</f>
        <v>45965</v>
      </c>
      <c r="F241" s="18">
        <f>WORKDAY(B241, -5, 祝日!$B$2:$B$75)</f>
        <v>45979</v>
      </c>
    </row>
    <row r="242" spans="1:6" ht="16.5">
      <c r="B242" s="10">
        <f t="shared" si="7"/>
        <v>45988</v>
      </c>
      <c r="C242" s="4" t="str">
        <f t="shared" si="8"/>
        <v>木</v>
      </c>
      <c r="D242" s="4" t="str">
        <f>IF(COUNTIF(祝日!$B$2:$B$37,ご提出期限早見表!B242)&gt;0,"フィリピン祝日",IF(COUNTIF(祝日!$B$40:$B$66,ご提出期限早見表!B242)&gt;0,"日本の祝日",IF(COUNTIF(祝日!$B$69:$B$77,ご提出期限早見表!B242)&gt;0,"休業日"," ")))</f>
        <v xml:space="preserve"> </v>
      </c>
      <c r="E242" s="18">
        <f>WORKDAY(B242, -15, 祝日!$B$2:$B$75)</f>
        <v>45966</v>
      </c>
      <c r="F242" s="18">
        <f>WORKDAY(B242, -5, 祝日!$B$2:$B$75)</f>
        <v>45980</v>
      </c>
    </row>
    <row r="243" spans="1:6" ht="16.5">
      <c r="B243" s="10">
        <f t="shared" si="7"/>
        <v>45989</v>
      </c>
      <c r="C243" s="4" t="str">
        <f t="shared" si="8"/>
        <v>金</v>
      </c>
      <c r="D243" s="4" t="str">
        <f>IF(COUNTIF(祝日!$B$2:$B$37,ご提出期限早見表!B243)&gt;0,"フィリピン祝日",IF(COUNTIF(祝日!$B$40:$B$66,ご提出期限早見表!B243)&gt;0,"日本の祝日",IF(COUNTIF(祝日!$B$69:$B$77,ご提出期限早見表!B243)&gt;0,"休業日"," ")))</f>
        <v xml:space="preserve"> </v>
      </c>
      <c r="E243" s="18">
        <f>WORKDAY(B243, -15, 祝日!$B$2:$B$75)</f>
        <v>45967</v>
      </c>
      <c r="F243" s="18">
        <f>WORKDAY(B243, -5, 祝日!$B$2:$B$75)</f>
        <v>45981</v>
      </c>
    </row>
    <row r="244" spans="1:6" ht="16.5">
      <c r="B244" s="10">
        <f t="shared" si="7"/>
        <v>45990</v>
      </c>
      <c r="C244" s="9" t="str">
        <f t="shared" si="8"/>
        <v>土</v>
      </c>
      <c r="D244" s="9" t="str">
        <f>IF(COUNTIF(祝日!$B$2:$B$37,ご提出期限早見表!B244)&gt;0,"フィリピン祝日",IF(COUNTIF(祝日!$B$40:$B$66,ご提出期限早見表!B244)&gt;0,"日本の祝日",IF(COUNTIF(祝日!$B$69:$B$77,ご提出期限早見表!B244)&gt;0,"休業日"," ")))</f>
        <v xml:space="preserve"> </v>
      </c>
      <c r="E244" s="18">
        <f>WORKDAY(B244, -15, 祝日!$B$2:$B$75)</f>
        <v>45968</v>
      </c>
      <c r="F244" s="18">
        <f>WORKDAY(B244, -5, 祝日!$B$2:$B$75)</f>
        <v>45982</v>
      </c>
    </row>
    <row r="245" spans="1:6" ht="17.25" thickBot="1">
      <c r="A245" s="36"/>
      <c r="B245" s="21">
        <f t="shared" si="7"/>
        <v>45991</v>
      </c>
      <c r="C245" s="20" t="str">
        <f t="shared" si="8"/>
        <v>日</v>
      </c>
      <c r="D245" s="20" t="str">
        <f>IF(COUNTIF(祝日!$B$2:$B$37,ご提出期限早見表!B245)&gt;0,"フィリピン祝日",IF(COUNTIF(祝日!$B$40:$B$66,ご提出期限早見表!B245)&gt;0,"日本の祝日",IF(COUNTIF(祝日!$B$69:$B$77,ご提出期限早見表!B245)&gt;0,"休業日"," ")))</f>
        <v>フィリピン祝日</v>
      </c>
      <c r="E245" s="18">
        <f>WORKDAY(B245, -15, 祝日!$B$2:$B$75)</f>
        <v>45968</v>
      </c>
      <c r="F245" s="18">
        <f>WORKDAY(B245, -5, 祝日!$B$2:$B$75)</f>
        <v>45982</v>
      </c>
    </row>
    <row r="246" spans="1:6" ht="16.5">
      <c r="A246" s="13" t="s">
        <v>15</v>
      </c>
      <c r="B246" s="10">
        <f t="shared" si="7"/>
        <v>45992</v>
      </c>
      <c r="C246" s="11" t="str">
        <f t="shared" si="8"/>
        <v>月</v>
      </c>
      <c r="D246" s="11" t="str">
        <f>IF(COUNTIF(祝日!$B$2:$B$37,ご提出期限早見表!B246)&gt;0,"フィリピン祝日",IF(COUNTIF(祝日!$B$40:$B$66,ご提出期限早見表!B246)&gt;0,"日本の祝日",IF(COUNTIF(祝日!$B$69:$B$77,ご提出期限早見表!B246)&gt;0,"休業日"," ")))</f>
        <v xml:space="preserve"> </v>
      </c>
      <c r="E246" s="18">
        <f>WORKDAY(B246, -15, 祝日!$B$2:$B$75)</f>
        <v>45968</v>
      </c>
      <c r="F246" s="18">
        <f>WORKDAY(B246, -5, 祝日!$B$2:$B$75)</f>
        <v>45982</v>
      </c>
    </row>
    <row r="247" spans="1:6" ht="16.5">
      <c r="B247" s="10">
        <f t="shared" si="7"/>
        <v>45993</v>
      </c>
      <c r="C247" s="4" t="str">
        <f t="shared" si="8"/>
        <v>火</v>
      </c>
      <c r="D247" s="4" t="str">
        <f>IF(COUNTIF(祝日!$B$2:$B$37,ご提出期限早見表!B247)&gt;0,"フィリピン祝日",IF(COUNTIF(祝日!$B$40:$B$66,ご提出期限早見表!B247)&gt;0,"日本の祝日",IF(COUNTIF(祝日!$B$69:$B$77,ご提出期限早見表!B247)&gt;0,"休業日"," ")))</f>
        <v xml:space="preserve"> </v>
      </c>
      <c r="E247" s="18">
        <f>WORKDAY(B247, -15, 祝日!$B$2:$B$75)</f>
        <v>45971</v>
      </c>
      <c r="F247" s="18">
        <f>WORKDAY(B247, -5, 祝日!$B$2:$B$75)</f>
        <v>45986</v>
      </c>
    </row>
    <row r="248" spans="1:6" ht="16.5">
      <c r="B248" s="10">
        <f t="shared" si="7"/>
        <v>45994</v>
      </c>
      <c r="C248" s="4" t="str">
        <f t="shared" si="8"/>
        <v>水</v>
      </c>
      <c r="D248" s="4" t="str">
        <f>IF(COUNTIF(祝日!$B$2:$B$37,ご提出期限早見表!B248)&gt;0,"フィリピン祝日",IF(COUNTIF(祝日!$B$40:$B$66,ご提出期限早見表!B248)&gt;0,"日本の祝日",IF(COUNTIF(祝日!$B$69:$B$77,ご提出期限早見表!B248)&gt;0,"休業日"," ")))</f>
        <v xml:space="preserve"> </v>
      </c>
      <c r="E248" s="18">
        <f>WORKDAY(B248, -15, 祝日!$B$2:$B$75)</f>
        <v>45972</v>
      </c>
      <c r="F248" s="18">
        <f>WORKDAY(B248, -5, 祝日!$B$2:$B$75)</f>
        <v>45987</v>
      </c>
    </row>
    <row r="249" spans="1:6" ht="16.5">
      <c r="B249" s="10">
        <f t="shared" si="7"/>
        <v>45995</v>
      </c>
      <c r="C249" s="4" t="str">
        <f t="shared" si="8"/>
        <v>木</v>
      </c>
      <c r="D249" s="4" t="str">
        <f>IF(COUNTIF(祝日!$B$2:$B$37,ご提出期限早見表!B249)&gt;0,"フィリピン祝日",IF(COUNTIF(祝日!$B$40:$B$66,ご提出期限早見表!B249)&gt;0,"日本の祝日",IF(COUNTIF(祝日!$B$69:$B$77,ご提出期限早見表!B249)&gt;0,"休業日"," ")))</f>
        <v xml:space="preserve"> </v>
      </c>
      <c r="E249" s="18">
        <f>WORKDAY(B249, -15, 祝日!$B$2:$B$75)</f>
        <v>45973</v>
      </c>
      <c r="F249" s="18">
        <f>WORKDAY(B249, -5, 祝日!$B$2:$B$75)</f>
        <v>45988</v>
      </c>
    </row>
    <row r="250" spans="1:6" ht="16.5">
      <c r="B250" s="10">
        <f t="shared" si="7"/>
        <v>45996</v>
      </c>
      <c r="C250" s="4" t="str">
        <f t="shared" si="8"/>
        <v>金</v>
      </c>
      <c r="D250" s="4" t="str">
        <f>IF(COUNTIF(祝日!$B$2:$B$37,ご提出期限早見表!B250)&gt;0,"フィリピン祝日",IF(COUNTIF(祝日!$B$40:$B$66,ご提出期限早見表!B250)&gt;0,"日本の祝日",IF(COUNTIF(祝日!$B$69:$B$77,ご提出期限早見表!B250)&gt;0,"休業日"," ")))</f>
        <v xml:space="preserve"> </v>
      </c>
      <c r="E250" s="18">
        <f>WORKDAY(B250, -15, 祝日!$B$2:$B$75)</f>
        <v>45974</v>
      </c>
      <c r="F250" s="18">
        <f>WORKDAY(B250, -5, 祝日!$B$2:$B$75)</f>
        <v>45989</v>
      </c>
    </row>
    <row r="251" spans="1:6" ht="16.5">
      <c r="B251" s="10">
        <f t="shared" si="7"/>
        <v>45997</v>
      </c>
      <c r="C251" s="4" t="str">
        <f t="shared" si="8"/>
        <v>土</v>
      </c>
      <c r="D251" s="4" t="str">
        <f>IF(COUNTIF(祝日!$B$2:$B$37,ご提出期限早見表!B251)&gt;0,"フィリピン祝日",IF(COUNTIF(祝日!$B$40:$B$66,ご提出期限早見表!B251)&gt;0,"日本の祝日",IF(COUNTIF(祝日!$B$69:$B$77,ご提出期限早見表!B251)&gt;0,"休業日"," ")))</f>
        <v xml:space="preserve"> </v>
      </c>
      <c r="E251" s="18">
        <f>WORKDAY(B251, -15, 祝日!$B$2:$B$75)</f>
        <v>45975</v>
      </c>
      <c r="F251" s="18">
        <f>WORKDAY(B251, -5, 祝日!$B$2:$B$75)</f>
        <v>45992</v>
      </c>
    </row>
    <row r="252" spans="1:6" ht="16.5">
      <c r="B252" s="10">
        <f t="shared" si="7"/>
        <v>45998</v>
      </c>
      <c r="C252" s="4" t="str">
        <f t="shared" si="8"/>
        <v>日</v>
      </c>
      <c r="D252" s="4" t="str">
        <f>IF(COUNTIF(祝日!$B$2:$B$37,ご提出期限早見表!B252)&gt;0,"フィリピン祝日",IF(COUNTIF(祝日!$B$40:$B$66,ご提出期限早見表!B252)&gt;0,"日本の祝日",IF(COUNTIF(祝日!$B$69:$B$77,ご提出期限早見表!B252)&gt;0,"休業日"," ")))</f>
        <v xml:space="preserve"> </v>
      </c>
      <c r="E252" s="18">
        <f>WORKDAY(B252, -15, 祝日!$B$2:$B$75)</f>
        <v>45975</v>
      </c>
      <c r="F252" s="18">
        <f>WORKDAY(B252, -5, 祝日!$B$2:$B$75)</f>
        <v>45992</v>
      </c>
    </row>
    <row r="253" spans="1:6" ht="16.5">
      <c r="B253" s="10">
        <f t="shared" si="7"/>
        <v>45999</v>
      </c>
      <c r="C253" s="4" t="str">
        <f t="shared" si="8"/>
        <v>月</v>
      </c>
      <c r="D253" s="4" t="str">
        <f>IF(COUNTIF(祝日!$B$2:$B$37,ご提出期限早見表!B253)&gt;0,"フィリピン祝日",IF(COUNTIF(祝日!$B$40:$B$66,ご提出期限早見表!B253)&gt;0,"日本の祝日",IF(COUNTIF(祝日!$B$69:$B$77,ご提出期限早見表!B253)&gt;0,"休業日"," ")))</f>
        <v>フィリピン祝日</v>
      </c>
      <c r="E253" s="18">
        <f>WORKDAY(B253, -15, 祝日!$B$2:$B$75)</f>
        <v>45975</v>
      </c>
      <c r="F253" s="18">
        <f>WORKDAY(B253, -5, 祝日!$B$2:$B$75)</f>
        <v>45992</v>
      </c>
    </row>
    <row r="254" spans="1:6" ht="16.5">
      <c r="B254" s="10">
        <f t="shared" si="7"/>
        <v>46000</v>
      </c>
      <c r="C254" s="4" t="str">
        <f t="shared" si="8"/>
        <v>火</v>
      </c>
      <c r="D254" s="4" t="str">
        <f>IF(COUNTIF(祝日!$B$2:$B$37,ご提出期限早見表!B254)&gt;0,"フィリピン祝日",IF(COUNTIF(祝日!$B$40:$B$66,ご提出期限早見表!B254)&gt;0,"日本の祝日",IF(COUNTIF(祝日!$B$69:$B$77,ご提出期限早見表!B254)&gt;0,"休業日"," ")))</f>
        <v xml:space="preserve"> </v>
      </c>
      <c r="E254" s="18">
        <f>WORKDAY(B254, -15, 祝日!$B$2:$B$75)</f>
        <v>45975</v>
      </c>
      <c r="F254" s="18">
        <f>WORKDAY(B254, -5, 祝日!$B$2:$B$75)</f>
        <v>45992</v>
      </c>
    </row>
    <row r="255" spans="1:6" ht="16.5">
      <c r="B255" s="10">
        <f t="shared" si="7"/>
        <v>46001</v>
      </c>
      <c r="C255" s="4" t="str">
        <f t="shared" si="8"/>
        <v>水</v>
      </c>
      <c r="D255" s="4" t="str">
        <f>IF(COUNTIF(祝日!$B$2:$B$37,ご提出期限早見表!B255)&gt;0,"フィリピン祝日",IF(COUNTIF(祝日!$B$40:$B$66,ご提出期限早見表!B255)&gt;0,"日本の祝日",IF(COUNTIF(祝日!$B$69:$B$77,ご提出期限早見表!B255)&gt;0,"休業日"," ")))</f>
        <v xml:space="preserve"> </v>
      </c>
      <c r="E255" s="18">
        <f>WORKDAY(B255, -15, 祝日!$B$2:$B$75)</f>
        <v>45978</v>
      </c>
      <c r="F255" s="18">
        <f>WORKDAY(B255, -5, 祝日!$B$2:$B$75)</f>
        <v>45993</v>
      </c>
    </row>
    <row r="256" spans="1:6" ht="16.5">
      <c r="B256" s="10">
        <f t="shared" si="7"/>
        <v>46002</v>
      </c>
      <c r="C256" s="4" t="str">
        <f t="shared" si="8"/>
        <v>木</v>
      </c>
      <c r="D256" s="4" t="str">
        <f>IF(COUNTIF(祝日!$B$2:$B$37,ご提出期限早見表!B256)&gt;0,"フィリピン祝日",IF(COUNTIF(祝日!$B$40:$B$66,ご提出期限早見表!B256)&gt;0,"日本の祝日",IF(COUNTIF(祝日!$B$69:$B$77,ご提出期限早見表!B256)&gt;0,"休業日"," ")))</f>
        <v xml:space="preserve"> </v>
      </c>
      <c r="E256" s="18">
        <f>WORKDAY(B256, -15, 祝日!$B$2:$B$75)</f>
        <v>45979</v>
      </c>
      <c r="F256" s="18">
        <f>WORKDAY(B256, -5, 祝日!$B$2:$B$75)</f>
        <v>45994</v>
      </c>
    </row>
    <row r="257" spans="2:6" ht="16.5">
      <c r="B257" s="10">
        <f t="shared" si="7"/>
        <v>46003</v>
      </c>
      <c r="C257" s="4" t="str">
        <f t="shared" si="8"/>
        <v>金</v>
      </c>
      <c r="D257" s="4" t="str">
        <f>IF(COUNTIF(祝日!$B$2:$B$37,ご提出期限早見表!B257)&gt;0,"フィリピン祝日",IF(COUNTIF(祝日!$B$40:$B$66,ご提出期限早見表!B257)&gt;0,"日本の祝日",IF(COUNTIF(祝日!$B$69:$B$77,ご提出期限早見表!B257)&gt;0,"休業日"," ")))</f>
        <v xml:space="preserve"> </v>
      </c>
      <c r="E257" s="18">
        <f>WORKDAY(B257, -15, 祝日!$B$2:$B$75)</f>
        <v>45980</v>
      </c>
      <c r="F257" s="18">
        <f>WORKDAY(B257, -5, 祝日!$B$2:$B$75)</f>
        <v>45995</v>
      </c>
    </row>
    <row r="258" spans="2:6" ht="16.5">
      <c r="B258" s="10">
        <f t="shared" si="7"/>
        <v>46004</v>
      </c>
      <c r="C258" s="4" t="str">
        <f t="shared" si="8"/>
        <v>土</v>
      </c>
      <c r="D258" s="4" t="str">
        <f>IF(COUNTIF(祝日!$B$2:$B$37,ご提出期限早見表!B258)&gt;0,"フィリピン祝日",IF(COUNTIF(祝日!$B$40:$B$66,ご提出期限早見表!B258)&gt;0,"日本の祝日",IF(COUNTIF(祝日!$B$69:$B$77,ご提出期限早見表!B258)&gt;0,"休業日"," ")))</f>
        <v xml:space="preserve"> </v>
      </c>
      <c r="E258" s="18">
        <f>WORKDAY(B258, -15, 祝日!$B$2:$B$75)</f>
        <v>45981</v>
      </c>
      <c r="F258" s="18">
        <f>WORKDAY(B258, -5, 祝日!$B$2:$B$75)</f>
        <v>45996</v>
      </c>
    </row>
    <row r="259" spans="2:6" ht="16.5">
      <c r="B259" s="10">
        <f t="shared" si="7"/>
        <v>46005</v>
      </c>
      <c r="C259" s="4" t="str">
        <f t="shared" si="8"/>
        <v>日</v>
      </c>
      <c r="D259" s="4" t="str">
        <f>IF(COUNTIF(祝日!$B$2:$B$37,ご提出期限早見表!B259)&gt;0,"フィリピン祝日",IF(COUNTIF(祝日!$B$40:$B$66,ご提出期限早見表!B259)&gt;0,"日本の祝日",IF(COUNTIF(祝日!$B$69:$B$77,ご提出期限早見表!B259)&gt;0,"休業日"," ")))</f>
        <v xml:space="preserve"> </v>
      </c>
      <c r="E259" s="18">
        <f>WORKDAY(B259, -15, 祝日!$B$2:$B$75)</f>
        <v>45981</v>
      </c>
      <c r="F259" s="18">
        <f>WORKDAY(B259, -5, 祝日!$B$2:$B$75)</f>
        <v>45996</v>
      </c>
    </row>
    <row r="260" spans="2:6" ht="16.5">
      <c r="B260" s="10">
        <f t="shared" ref="B260:B323" si="9">B259+1</f>
        <v>46006</v>
      </c>
      <c r="C260" s="4" t="str">
        <f t="shared" si="8"/>
        <v>月</v>
      </c>
      <c r="D260" s="4" t="str">
        <f>IF(COUNTIF(祝日!$B$2:$B$37,ご提出期限早見表!B260)&gt;0,"フィリピン祝日",IF(COUNTIF(祝日!$B$40:$B$66,ご提出期限早見表!B260)&gt;0,"日本の祝日",IF(COUNTIF(祝日!$B$69:$B$77,ご提出期限早見表!B260)&gt;0,"休業日"," ")))</f>
        <v xml:space="preserve"> </v>
      </c>
      <c r="E260" s="18">
        <f>WORKDAY(B260, -15, 祝日!$B$2:$B$75)</f>
        <v>45981</v>
      </c>
      <c r="F260" s="18">
        <f>WORKDAY(B260, -5, 祝日!$B$2:$B$75)</f>
        <v>45996</v>
      </c>
    </row>
    <row r="261" spans="2:6" ht="16.5">
      <c r="B261" s="10">
        <f t="shared" si="9"/>
        <v>46007</v>
      </c>
      <c r="C261" s="4" t="str">
        <f t="shared" si="8"/>
        <v>火</v>
      </c>
      <c r="D261" s="4" t="str">
        <f>IF(COUNTIF(祝日!$B$2:$B$37,ご提出期限早見表!B261)&gt;0,"フィリピン祝日",IF(COUNTIF(祝日!$B$40:$B$66,ご提出期限早見表!B261)&gt;0,"日本の祝日",IF(COUNTIF(祝日!$B$69:$B$77,ご提出期限早見表!B261)&gt;0,"休業日"," ")))</f>
        <v xml:space="preserve"> </v>
      </c>
      <c r="E261" s="18">
        <f>WORKDAY(B261, -15, 祝日!$B$2:$B$75)</f>
        <v>45982</v>
      </c>
      <c r="F261" s="18">
        <f>WORKDAY(B261, -5, 祝日!$B$2:$B$75)</f>
        <v>46000</v>
      </c>
    </row>
    <row r="262" spans="2:6" ht="16.5">
      <c r="B262" s="10">
        <f t="shared" si="9"/>
        <v>46008</v>
      </c>
      <c r="C262" s="4" t="str">
        <f t="shared" si="8"/>
        <v>水</v>
      </c>
      <c r="D262" s="4" t="str">
        <f>IF(COUNTIF(祝日!$B$2:$B$37,ご提出期限早見表!B262)&gt;0,"フィリピン祝日",IF(COUNTIF(祝日!$B$40:$B$66,ご提出期限早見表!B262)&gt;0,"日本の祝日",IF(COUNTIF(祝日!$B$69:$B$77,ご提出期限早見表!B262)&gt;0,"休業日"," ")))</f>
        <v xml:space="preserve"> </v>
      </c>
      <c r="E262" s="18">
        <f>WORKDAY(B262, -15, 祝日!$B$2:$B$75)</f>
        <v>45986</v>
      </c>
      <c r="F262" s="18">
        <f>WORKDAY(B262, -5, 祝日!$B$2:$B$75)</f>
        <v>46001</v>
      </c>
    </row>
    <row r="263" spans="2:6" ht="16.5">
      <c r="B263" s="10">
        <f t="shared" si="9"/>
        <v>46009</v>
      </c>
      <c r="C263" s="4" t="str">
        <f t="shared" si="8"/>
        <v>木</v>
      </c>
      <c r="D263" s="4" t="str">
        <f>IF(COUNTIF(祝日!$B$2:$B$37,ご提出期限早見表!B263)&gt;0,"フィリピン祝日",IF(COUNTIF(祝日!$B$40:$B$66,ご提出期限早見表!B263)&gt;0,"日本の祝日",IF(COUNTIF(祝日!$B$69:$B$77,ご提出期限早見表!B263)&gt;0,"休業日"," ")))</f>
        <v xml:space="preserve"> </v>
      </c>
      <c r="E263" s="18">
        <f>WORKDAY(B263, -15, 祝日!$B$2:$B$75)</f>
        <v>45987</v>
      </c>
      <c r="F263" s="18">
        <f>WORKDAY(B263, -5, 祝日!$B$2:$B$75)</f>
        <v>46002</v>
      </c>
    </row>
    <row r="264" spans="2:6" ht="16.5">
      <c r="B264" s="10">
        <f t="shared" si="9"/>
        <v>46010</v>
      </c>
      <c r="C264" s="4" t="str">
        <f t="shared" si="8"/>
        <v>金</v>
      </c>
      <c r="D264" s="4" t="str">
        <f>IF(COUNTIF(祝日!$B$2:$B$37,ご提出期限早見表!B264)&gt;0,"フィリピン祝日",IF(COUNTIF(祝日!$B$40:$B$66,ご提出期限早見表!B264)&gt;0,"日本の祝日",IF(COUNTIF(祝日!$B$69:$B$77,ご提出期限早見表!B264)&gt;0,"休業日"," ")))</f>
        <v xml:space="preserve"> </v>
      </c>
      <c r="E264" s="18">
        <f>WORKDAY(B264, -15, 祝日!$B$2:$B$75)</f>
        <v>45988</v>
      </c>
      <c r="F264" s="18">
        <f>WORKDAY(B264, -5, 祝日!$B$2:$B$75)</f>
        <v>46003</v>
      </c>
    </row>
    <row r="265" spans="2:6" ht="16.5">
      <c r="B265" s="10">
        <f t="shared" si="9"/>
        <v>46011</v>
      </c>
      <c r="C265" s="4" t="str">
        <f t="shared" si="8"/>
        <v>土</v>
      </c>
      <c r="D265" s="4" t="str">
        <f>IF(COUNTIF(祝日!$B$2:$B$37,ご提出期限早見表!B265)&gt;0,"フィリピン祝日",IF(COUNTIF(祝日!$B$40:$B$66,ご提出期限早見表!B265)&gt;0,"日本の祝日",IF(COUNTIF(祝日!$B$69:$B$77,ご提出期限早見表!B265)&gt;0,"休業日"," ")))</f>
        <v xml:space="preserve"> </v>
      </c>
      <c r="E265" s="18">
        <f>WORKDAY(B265, -15, 祝日!$B$2:$B$75)</f>
        <v>45989</v>
      </c>
      <c r="F265" s="18">
        <f>WORKDAY(B265, -5, 祝日!$B$2:$B$75)</f>
        <v>46006</v>
      </c>
    </row>
    <row r="266" spans="2:6" ht="16.5">
      <c r="B266" s="10">
        <f t="shared" si="9"/>
        <v>46012</v>
      </c>
      <c r="C266" s="4" t="str">
        <f t="shared" si="8"/>
        <v>日</v>
      </c>
      <c r="D266" s="4" t="str">
        <f>IF(COUNTIF(祝日!$B$2:$B$37,ご提出期限早見表!B266)&gt;0,"フィリピン祝日",IF(COUNTIF(祝日!$B$40:$B$66,ご提出期限早見表!B266)&gt;0,"日本の祝日",IF(COUNTIF(祝日!$B$69:$B$77,ご提出期限早見表!B266)&gt;0,"休業日"," ")))</f>
        <v xml:space="preserve"> </v>
      </c>
      <c r="E266" s="18">
        <f>WORKDAY(B266, -15, 祝日!$B$2:$B$75)</f>
        <v>45989</v>
      </c>
      <c r="F266" s="18">
        <f>WORKDAY(B266, -5, 祝日!$B$2:$B$75)</f>
        <v>46006</v>
      </c>
    </row>
    <row r="267" spans="2:6" ht="16.5">
      <c r="B267" s="10">
        <f t="shared" si="9"/>
        <v>46013</v>
      </c>
      <c r="C267" s="4" t="str">
        <f t="shared" si="8"/>
        <v>月</v>
      </c>
      <c r="D267" s="4" t="str">
        <f>IF(COUNTIF(祝日!$B$2:$B$37,ご提出期限早見表!B267)&gt;0,"フィリピン祝日",IF(COUNTIF(祝日!$B$40:$B$66,ご提出期限早見表!B267)&gt;0,"日本の祝日",IF(COUNTIF(祝日!$B$69:$B$77,ご提出期限早見表!B267)&gt;0,"休業日"," ")))</f>
        <v xml:space="preserve"> </v>
      </c>
      <c r="E267" s="18">
        <f>WORKDAY(B267, -15, 祝日!$B$2:$B$75)</f>
        <v>45989</v>
      </c>
      <c r="F267" s="18">
        <f>WORKDAY(B267, -5, 祝日!$B$2:$B$75)</f>
        <v>46006</v>
      </c>
    </row>
    <row r="268" spans="2:6" ht="16.5">
      <c r="B268" s="10">
        <f t="shared" si="9"/>
        <v>46014</v>
      </c>
      <c r="C268" s="4" t="str">
        <f t="shared" si="8"/>
        <v>火</v>
      </c>
      <c r="D268" s="4" t="str">
        <f>IF(COUNTIF(祝日!$B$2:$B$37,ご提出期限早見表!B268)&gt;0,"フィリピン祝日",IF(COUNTIF(祝日!$B$40:$B$66,ご提出期限早見表!B268)&gt;0,"日本の祝日",IF(COUNTIF(祝日!$B$69:$B$77,ご提出期限早見表!B268)&gt;0,"休業日"," ")))</f>
        <v xml:space="preserve"> </v>
      </c>
      <c r="E268" s="18">
        <f>WORKDAY(B268, -15, 祝日!$B$2:$B$75)</f>
        <v>45992</v>
      </c>
      <c r="F268" s="18">
        <f>WORKDAY(B268, -5, 祝日!$B$2:$B$75)</f>
        <v>46007</v>
      </c>
    </row>
    <row r="269" spans="2:6" ht="16.5">
      <c r="B269" s="10">
        <f t="shared" si="9"/>
        <v>46015</v>
      </c>
      <c r="C269" s="4" t="str">
        <f t="shared" si="8"/>
        <v>水</v>
      </c>
      <c r="D269" s="4" t="str">
        <f>IF(COUNTIF(祝日!$B$2:$B$37,ご提出期限早見表!B269)&gt;0,"フィリピン祝日",IF(COUNTIF(祝日!$B$40:$B$66,ご提出期限早見表!B269)&gt;0,"日本の祝日",IF(COUNTIF(祝日!$B$69:$B$77,ご提出期限早見表!B269)&gt;0,"休業日"," ")))</f>
        <v>フィリピン祝日</v>
      </c>
      <c r="E269" s="18">
        <f>WORKDAY(B269, -15, 祝日!$B$2:$B$75)</f>
        <v>45993</v>
      </c>
      <c r="F269" s="18">
        <f>WORKDAY(B269, -5, 祝日!$B$2:$B$75)</f>
        <v>46008</v>
      </c>
    </row>
    <row r="270" spans="2:6" ht="16.5">
      <c r="B270" s="10">
        <f t="shared" si="9"/>
        <v>46016</v>
      </c>
      <c r="C270" s="4" t="str">
        <f t="shared" si="8"/>
        <v>木</v>
      </c>
      <c r="D270" s="4" t="str">
        <f>IF(COUNTIF(祝日!$B$2:$B$37,ご提出期限早見表!B270)&gt;0,"フィリピン祝日",IF(COUNTIF(祝日!$B$40:$B$66,ご提出期限早見表!B270)&gt;0,"日本の祝日",IF(COUNTIF(祝日!$B$69:$B$77,ご提出期限早見表!B270)&gt;0,"休業日"," ")))</f>
        <v>フィリピン祝日</v>
      </c>
      <c r="E270" s="18">
        <f>WORKDAY(B270, -15, 祝日!$B$2:$B$75)</f>
        <v>45993</v>
      </c>
      <c r="F270" s="18">
        <f>WORKDAY(B270, -5, 祝日!$B$2:$B$75)</f>
        <v>46008</v>
      </c>
    </row>
    <row r="271" spans="2:6" ht="16.5">
      <c r="B271" s="10">
        <f t="shared" si="9"/>
        <v>46017</v>
      </c>
      <c r="C271" s="4" t="str">
        <f t="shared" si="8"/>
        <v>金</v>
      </c>
      <c r="D271" s="4" t="str">
        <f>IF(COUNTIF(祝日!$B$2:$B$37,ご提出期限早見表!B271)&gt;0,"フィリピン祝日",IF(COUNTIF(祝日!$B$40:$B$66,ご提出期限早見表!B271)&gt;0,"日本の祝日",IF(COUNTIF(祝日!$B$69:$B$77,ご提出期限早見表!B271)&gt;0,"休業日"," ")))</f>
        <v xml:space="preserve"> </v>
      </c>
      <c r="E271" s="18">
        <f>WORKDAY(B271, -15, 祝日!$B$2:$B$75)</f>
        <v>45993</v>
      </c>
      <c r="F271" s="18">
        <f>WORKDAY(B271, -5, 祝日!$B$2:$B$75)</f>
        <v>46008</v>
      </c>
    </row>
    <row r="272" spans="2:6" ht="16.5">
      <c r="B272" s="10">
        <f t="shared" si="9"/>
        <v>46018</v>
      </c>
      <c r="C272" s="4" t="str">
        <f t="shared" si="8"/>
        <v>土</v>
      </c>
      <c r="D272" s="4" t="str">
        <f>IF(COUNTIF(祝日!$B$2:$B$37,ご提出期限早見表!B272)&gt;0,"フィリピン祝日",IF(COUNTIF(祝日!$B$40:$B$66,ご提出期限早見表!B272)&gt;0,"日本の祝日",IF(COUNTIF(祝日!$B$69:$B$77,ご提出期限早見表!B272)&gt;0,"休業日"," ")))</f>
        <v xml:space="preserve"> </v>
      </c>
      <c r="E272" s="18">
        <f>WORKDAY(B272, -15, 祝日!$B$2:$B$75)</f>
        <v>45994</v>
      </c>
      <c r="F272" s="18">
        <f>WORKDAY(B272, -5, 祝日!$B$2:$B$75)</f>
        <v>46009</v>
      </c>
    </row>
    <row r="273" spans="1:6" ht="16.5">
      <c r="B273" s="10">
        <f t="shared" si="9"/>
        <v>46019</v>
      </c>
      <c r="C273" s="4" t="str">
        <f t="shared" si="8"/>
        <v>日</v>
      </c>
      <c r="D273" s="4" t="str">
        <f>IF(COUNTIF(祝日!$B$2:$B$37,ご提出期限早見表!B273)&gt;0,"フィリピン祝日",IF(COUNTIF(祝日!$B$40:$B$66,ご提出期限早見表!B273)&gt;0,"日本の祝日",IF(COUNTIF(祝日!$B$69:$B$77,ご提出期限早見表!B273)&gt;0,"休業日"," ")))</f>
        <v xml:space="preserve"> </v>
      </c>
      <c r="E273" s="18">
        <f>WORKDAY(B273, -15, 祝日!$B$2:$B$75)</f>
        <v>45994</v>
      </c>
      <c r="F273" s="18">
        <f>WORKDAY(B273, -5, 祝日!$B$2:$B$75)</f>
        <v>46009</v>
      </c>
    </row>
    <row r="274" spans="1:6" ht="16.5">
      <c r="B274" s="10">
        <f t="shared" si="9"/>
        <v>46020</v>
      </c>
      <c r="C274" s="4" t="str">
        <f t="shared" si="8"/>
        <v>月</v>
      </c>
      <c r="D274" s="4" t="str">
        <f>IF(COUNTIF(祝日!$B$2:$B$37,ご提出期限早見表!B274)&gt;0,"フィリピン祝日",IF(COUNTIF(祝日!$B$40:$B$66,ご提出期限早見表!B274)&gt;0,"日本の祝日",IF(COUNTIF(祝日!$B$69:$B$77,ご提出期限早見表!B274)&gt;0,"休業日"," ")))</f>
        <v xml:space="preserve"> </v>
      </c>
      <c r="E274" s="18">
        <f>WORKDAY(B274, -15, 祝日!$B$2:$B$75)</f>
        <v>45994</v>
      </c>
      <c r="F274" s="18">
        <f>WORKDAY(B274, -5, 祝日!$B$2:$B$75)</f>
        <v>46009</v>
      </c>
    </row>
    <row r="275" spans="1:6" ht="16.5">
      <c r="B275" s="3">
        <f t="shared" si="9"/>
        <v>46021</v>
      </c>
      <c r="C275" s="4" t="str">
        <f t="shared" si="8"/>
        <v>火</v>
      </c>
      <c r="D275" s="4" t="str">
        <f>IF(COUNTIF(祝日!$B$2:$B$37,ご提出期限早見表!B275)&gt;0,"フィリピン祝日",IF(COUNTIF(祝日!$B$40:$B$66,ご提出期限早見表!B275)&gt;0,"日本の祝日",IF(COUNTIF(祝日!$B$69:$B$77,ご提出期限早見表!B275)&gt;0,"休業日"," ")))</f>
        <v>フィリピン祝日</v>
      </c>
      <c r="E275" s="18">
        <f>WORKDAY(B275, -15, 祝日!$B$2:$B$75)</f>
        <v>45994</v>
      </c>
      <c r="F275" s="18">
        <f>WORKDAY(B275, -5, 祝日!$B$2:$B$75)</f>
        <v>46009</v>
      </c>
    </row>
    <row r="276" spans="1:6" ht="17.25" thickBot="1">
      <c r="A276" s="34"/>
      <c r="B276" s="19">
        <f t="shared" si="9"/>
        <v>46022</v>
      </c>
      <c r="C276" s="20" t="str">
        <f t="shared" si="8"/>
        <v>水</v>
      </c>
      <c r="D276" s="20" t="str">
        <f>IF(COUNTIF(祝日!$B$2:$B$37,ご提出期限早見表!B276)&gt;0,"フィリピン祝日",IF(COUNTIF(祝日!$B$40:$B$66,ご提出期限早見表!B276)&gt;0,"日本の祝日",IF(COUNTIF(祝日!$B$69:$B$77,ご提出期限早見表!B276)&gt;0,"休業日"," ")))</f>
        <v>休業日</v>
      </c>
      <c r="E276" s="18">
        <f>WORKDAY(B276, -15, 祝日!$B$2:$B$75)</f>
        <v>45994</v>
      </c>
      <c r="F276" s="18">
        <f>WORKDAY(B276, -5, 祝日!$B$2:$B$75)</f>
        <v>46009</v>
      </c>
    </row>
    <row r="277" spans="1:6" ht="16.5">
      <c r="A277" s="12" t="s">
        <v>16</v>
      </c>
      <c r="B277" s="10">
        <f t="shared" si="9"/>
        <v>46023</v>
      </c>
      <c r="C277" s="11" t="str">
        <f t="shared" si="8"/>
        <v>木</v>
      </c>
      <c r="D277" s="11" t="str">
        <f>IF(COUNTIF(祝日!$B$2:$B$37,ご提出期限早見表!B277)&gt;0,"フィリピン祝日",IF(COUNTIF(祝日!$B$40:$B$66,ご提出期限早見表!B277)&gt;0,"日本の祝日",IF(COUNTIF(祝日!$B$69:$B$77,ご提出期限早見表!B277)&gt;0,"休業日"," ")))</f>
        <v>休業日</v>
      </c>
      <c r="E277" s="18">
        <f>WORKDAY(B277, -15, 祝日!$B$2:$B$75)</f>
        <v>45994</v>
      </c>
      <c r="F277" s="18">
        <f>WORKDAY(B277, -5, 祝日!$B$2:$B$75)</f>
        <v>46009</v>
      </c>
    </row>
    <row r="278" spans="1:6" ht="16.5">
      <c r="B278" s="10">
        <f t="shared" si="9"/>
        <v>46024</v>
      </c>
      <c r="C278" s="4" t="str">
        <f t="shared" si="8"/>
        <v>金</v>
      </c>
      <c r="D278" s="4" t="str">
        <f>IF(COUNTIF(祝日!$B$2:$B$37,ご提出期限早見表!B278)&gt;0,"フィリピン祝日",IF(COUNTIF(祝日!$B$40:$B$66,ご提出期限早見表!B278)&gt;0,"日本の祝日",IF(COUNTIF(祝日!$B$69:$B$77,ご提出期限早見表!B278)&gt;0,"休業日"," ")))</f>
        <v>休業日</v>
      </c>
      <c r="E278" s="18">
        <f>WORKDAY(B278, -15, 祝日!$B$2:$B$75)</f>
        <v>45994</v>
      </c>
      <c r="F278" s="18">
        <f>WORKDAY(B278, -5, 祝日!$B$2:$B$75)</f>
        <v>46009</v>
      </c>
    </row>
    <row r="279" spans="1:6" ht="16.5">
      <c r="B279" s="10">
        <f t="shared" si="9"/>
        <v>46025</v>
      </c>
      <c r="C279" s="4" t="str">
        <f t="shared" si="8"/>
        <v>土</v>
      </c>
      <c r="D279" s="4" t="str">
        <f>IF(COUNTIF(祝日!$B$2:$B$37,ご提出期限早見表!B279)&gt;0,"フィリピン祝日",IF(COUNTIF(祝日!$B$40:$B$66,ご提出期限早見表!B279)&gt;0,"日本の祝日",IF(COUNTIF(祝日!$B$69:$B$77,ご提出期限早見表!B279)&gt;0,"休業日"," ")))</f>
        <v>休業日</v>
      </c>
      <c r="E279" s="18">
        <f>WORKDAY(B279, -15, 祝日!$B$2:$B$75)</f>
        <v>45994</v>
      </c>
      <c r="F279" s="18">
        <f>WORKDAY(B279, -5, 祝日!$B$2:$B$75)</f>
        <v>46009</v>
      </c>
    </row>
    <row r="280" spans="1:6" ht="16.5">
      <c r="B280" s="10">
        <f t="shared" si="9"/>
        <v>46026</v>
      </c>
      <c r="C280" s="4" t="str">
        <f t="shared" si="8"/>
        <v>日</v>
      </c>
      <c r="D280" s="4" t="str">
        <f>IF(COUNTIF(祝日!$B$2:$B$37,ご提出期限早見表!B280)&gt;0,"フィリピン祝日",IF(COUNTIF(祝日!$B$40:$B$66,ご提出期限早見表!B280)&gt;0,"日本の祝日",IF(COUNTIF(祝日!$B$69:$B$77,ご提出期限早見表!B280)&gt;0,"休業日"," ")))</f>
        <v xml:space="preserve"> </v>
      </c>
      <c r="E280" s="18">
        <f>WORKDAY(B280, -15, 祝日!$B$2:$B$75)</f>
        <v>45994</v>
      </c>
      <c r="F280" s="18">
        <f>WORKDAY(B280, -5, 祝日!$B$2:$B$75)</f>
        <v>46009</v>
      </c>
    </row>
    <row r="281" spans="1:6" ht="16.5">
      <c r="B281" s="10">
        <f t="shared" si="9"/>
        <v>46027</v>
      </c>
      <c r="C281" s="4" t="str">
        <f t="shared" si="8"/>
        <v>月</v>
      </c>
      <c r="D281" s="4" t="str">
        <f>IF(COUNTIF(祝日!$B$2:$B$37,ご提出期限早見表!B281)&gt;0,"フィリピン祝日",IF(COUNTIF(祝日!$B$40:$B$66,ご提出期限早見表!B281)&gt;0,"日本の祝日",IF(COUNTIF(祝日!$B$69:$B$77,ご提出期限早見表!B281)&gt;0,"休業日"," ")))</f>
        <v xml:space="preserve"> </v>
      </c>
      <c r="E281" s="18">
        <f>WORKDAY(B281, -15, 祝日!$B$2:$B$75)</f>
        <v>45994</v>
      </c>
      <c r="F281" s="18">
        <f>WORKDAY(B281, -5, 祝日!$B$2:$B$75)</f>
        <v>46009</v>
      </c>
    </row>
    <row r="282" spans="1:6" ht="16.5">
      <c r="B282" s="10">
        <f t="shared" si="9"/>
        <v>46028</v>
      </c>
      <c r="C282" s="4" t="str">
        <f t="shared" si="8"/>
        <v>火</v>
      </c>
      <c r="D282" s="4" t="str">
        <f>IF(COUNTIF(祝日!$B$2:$B$37,ご提出期限早見表!B282)&gt;0,"フィリピン祝日",IF(COUNTIF(祝日!$B$40:$B$66,ご提出期限早見表!B282)&gt;0,"日本の祝日",IF(COUNTIF(祝日!$B$69:$B$77,ご提出期限早見表!B282)&gt;0,"休業日"," ")))</f>
        <v xml:space="preserve"> </v>
      </c>
      <c r="E282" s="18">
        <f>WORKDAY(B282, -15, 祝日!$B$2:$B$75)</f>
        <v>45995</v>
      </c>
      <c r="F282" s="18">
        <f>WORKDAY(B282, -5, 祝日!$B$2:$B$75)</f>
        <v>46010</v>
      </c>
    </row>
    <row r="283" spans="1:6" ht="16.5">
      <c r="B283" s="10">
        <f t="shared" si="9"/>
        <v>46029</v>
      </c>
      <c r="C283" s="4" t="str">
        <f t="shared" si="8"/>
        <v>水</v>
      </c>
      <c r="D283" s="4" t="str">
        <f>IF(COUNTIF(祝日!$B$2:$B$37,ご提出期限早見表!B283)&gt;0,"フィリピン祝日",IF(COUNTIF(祝日!$B$40:$B$66,ご提出期限早見表!B283)&gt;0,"日本の祝日",IF(COUNTIF(祝日!$B$69:$B$77,ご提出期限早見表!B283)&gt;0,"休業日"," ")))</f>
        <v xml:space="preserve"> </v>
      </c>
      <c r="E283" s="18">
        <f>WORKDAY(B283, -15, 祝日!$B$2:$B$75)</f>
        <v>45996</v>
      </c>
      <c r="F283" s="18">
        <f>WORKDAY(B283, -5, 祝日!$B$2:$B$75)</f>
        <v>46013</v>
      </c>
    </row>
    <row r="284" spans="1:6" ht="16.5">
      <c r="B284" s="10">
        <f t="shared" si="9"/>
        <v>46030</v>
      </c>
      <c r="C284" s="4" t="str">
        <f t="shared" si="8"/>
        <v>木</v>
      </c>
      <c r="D284" s="4" t="str">
        <f>IF(COUNTIF(祝日!$B$2:$B$37,ご提出期限早見表!B284)&gt;0,"フィリピン祝日",IF(COUNTIF(祝日!$B$40:$B$66,ご提出期限早見表!B284)&gt;0,"日本の祝日",IF(COUNTIF(祝日!$B$69:$B$77,ご提出期限早見表!B284)&gt;0,"休業日"," ")))</f>
        <v xml:space="preserve"> </v>
      </c>
      <c r="E284" s="18">
        <f>WORKDAY(B284, -15, 祝日!$B$2:$B$75)</f>
        <v>46000</v>
      </c>
      <c r="F284" s="18">
        <f>WORKDAY(B284, -5, 祝日!$B$2:$B$75)</f>
        <v>46014</v>
      </c>
    </row>
    <row r="285" spans="1:6" ht="16.5">
      <c r="B285" s="10">
        <f t="shared" si="9"/>
        <v>46031</v>
      </c>
      <c r="C285" s="4" t="str">
        <f t="shared" si="8"/>
        <v>金</v>
      </c>
      <c r="D285" s="4" t="str">
        <f>IF(COUNTIF(祝日!$B$2:$B$37,ご提出期限早見表!B285)&gt;0,"フィリピン祝日",IF(COUNTIF(祝日!$B$40:$B$66,ご提出期限早見表!B285)&gt;0,"日本の祝日",IF(COUNTIF(祝日!$B$69:$B$77,ご提出期限早見表!B285)&gt;0,"休業日"," ")))</f>
        <v xml:space="preserve"> </v>
      </c>
      <c r="E285" s="18">
        <f>WORKDAY(B285, -15, 祝日!$B$2:$B$75)</f>
        <v>46001</v>
      </c>
      <c r="F285" s="18">
        <f>WORKDAY(B285, -5, 祝日!$B$2:$B$75)</f>
        <v>46017</v>
      </c>
    </row>
    <row r="286" spans="1:6" ht="16.5">
      <c r="B286" s="10">
        <f t="shared" si="9"/>
        <v>46032</v>
      </c>
      <c r="C286" s="4" t="str">
        <f t="shared" si="8"/>
        <v>土</v>
      </c>
      <c r="D286" s="4" t="str">
        <f>IF(COUNTIF(祝日!$B$2:$B$37,ご提出期限早見表!B286)&gt;0,"フィリピン祝日",IF(COUNTIF(祝日!$B$40:$B$66,ご提出期限早見表!B286)&gt;0,"日本の祝日",IF(COUNTIF(祝日!$B$69:$B$77,ご提出期限早見表!B286)&gt;0,"休業日"," ")))</f>
        <v xml:space="preserve"> </v>
      </c>
      <c r="E286" s="18">
        <f>WORKDAY(B286, -15, 祝日!$B$2:$B$75)</f>
        <v>46002</v>
      </c>
      <c r="F286" s="18">
        <f>WORKDAY(B286, -5, 祝日!$B$2:$B$75)</f>
        <v>46027</v>
      </c>
    </row>
    <row r="287" spans="1:6" ht="16.5">
      <c r="B287" s="10">
        <f t="shared" si="9"/>
        <v>46033</v>
      </c>
      <c r="C287" s="4" t="str">
        <f t="shared" si="8"/>
        <v>日</v>
      </c>
      <c r="D287" s="4" t="str">
        <f>IF(COUNTIF(祝日!$B$2:$B$37,ご提出期限早見表!B287)&gt;0,"フィリピン祝日",IF(COUNTIF(祝日!$B$40:$B$66,ご提出期限早見表!B287)&gt;0,"日本の祝日",IF(COUNTIF(祝日!$B$69:$B$77,ご提出期限早見表!B287)&gt;0,"休業日"," ")))</f>
        <v xml:space="preserve"> </v>
      </c>
      <c r="E287" s="18">
        <f>WORKDAY(B287, -15, 祝日!$B$2:$B$75)</f>
        <v>46002</v>
      </c>
      <c r="F287" s="18">
        <f>WORKDAY(B287, -5, 祝日!$B$2:$B$75)</f>
        <v>46027</v>
      </c>
    </row>
    <row r="288" spans="1:6" ht="16.5">
      <c r="B288" s="10">
        <f t="shared" si="9"/>
        <v>46034</v>
      </c>
      <c r="C288" s="4" t="str">
        <f t="shared" si="8"/>
        <v>月</v>
      </c>
      <c r="D288" s="4" t="str">
        <f>IF(COUNTIF(祝日!$B$2:$B$37,ご提出期限早見表!B288)&gt;0,"フィリピン祝日",IF(COUNTIF(祝日!$B$40:$B$66,ご提出期限早見表!B288)&gt;0,"日本の祝日",IF(COUNTIF(祝日!$B$69:$B$77,ご提出期限早見表!B288)&gt;0,"休業日"," ")))</f>
        <v>日本の祝日</v>
      </c>
      <c r="E288" s="18">
        <f>WORKDAY(B288, -15, 祝日!$B$2:$B$75)</f>
        <v>46002</v>
      </c>
      <c r="F288" s="18">
        <f>WORKDAY(B288, -5, 祝日!$B$2:$B$75)</f>
        <v>46027</v>
      </c>
    </row>
    <row r="289" spans="2:6" ht="16.5">
      <c r="B289" s="10">
        <f t="shared" si="9"/>
        <v>46035</v>
      </c>
      <c r="C289" s="4" t="str">
        <f t="shared" si="8"/>
        <v>火</v>
      </c>
      <c r="D289" s="4" t="str">
        <f>IF(COUNTIF(祝日!$B$2:$B$37,ご提出期限早見表!B289)&gt;0,"フィリピン祝日",IF(COUNTIF(祝日!$B$40:$B$66,ご提出期限早見表!B289)&gt;0,"日本の祝日",IF(COUNTIF(祝日!$B$69:$B$77,ご提出期限早見表!B289)&gt;0,"休業日"," ")))</f>
        <v xml:space="preserve"> </v>
      </c>
      <c r="E289" s="18">
        <f>WORKDAY(B289, -15, 祝日!$B$2:$B$75)</f>
        <v>46002</v>
      </c>
      <c r="F289" s="18">
        <f>WORKDAY(B289, -5, 祝日!$B$2:$B$75)</f>
        <v>46027</v>
      </c>
    </row>
    <row r="290" spans="2:6" ht="16.5">
      <c r="B290" s="10">
        <f t="shared" si="9"/>
        <v>46036</v>
      </c>
      <c r="C290" s="4" t="str">
        <f t="shared" si="8"/>
        <v>水</v>
      </c>
      <c r="D290" s="4" t="str">
        <f>IF(COUNTIF(祝日!$B$2:$B$37,ご提出期限早見表!B290)&gt;0,"フィリピン祝日",IF(COUNTIF(祝日!$B$40:$B$66,ご提出期限早見表!B290)&gt;0,"日本の祝日",IF(COUNTIF(祝日!$B$69:$B$77,ご提出期限早見表!B290)&gt;0,"休業日"," ")))</f>
        <v xml:space="preserve"> </v>
      </c>
      <c r="E290" s="18">
        <f>WORKDAY(B290, -15, 祝日!$B$2:$B$75)</f>
        <v>46003</v>
      </c>
      <c r="F290" s="18">
        <f>WORKDAY(B290, -5, 祝日!$B$2:$B$75)</f>
        <v>46028</v>
      </c>
    </row>
    <row r="291" spans="2:6" ht="16.5">
      <c r="B291" s="10">
        <f t="shared" si="9"/>
        <v>46037</v>
      </c>
      <c r="C291" s="4" t="str">
        <f t="shared" si="8"/>
        <v>木</v>
      </c>
      <c r="D291" s="4" t="str">
        <f>IF(COUNTIF(祝日!$B$2:$B$37,ご提出期限早見表!B291)&gt;0,"フィリピン祝日",IF(COUNTIF(祝日!$B$40:$B$66,ご提出期限早見表!B291)&gt;0,"日本の祝日",IF(COUNTIF(祝日!$B$69:$B$77,ご提出期限早見表!B291)&gt;0,"休業日"," ")))</f>
        <v xml:space="preserve"> </v>
      </c>
      <c r="E291" s="18">
        <f>WORKDAY(B291, -15, 祝日!$B$2:$B$75)</f>
        <v>46006</v>
      </c>
      <c r="F291" s="18">
        <f>WORKDAY(B291, -5, 祝日!$B$2:$B$75)</f>
        <v>46029</v>
      </c>
    </row>
    <row r="292" spans="2:6" ht="16.5">
      <c r="B292" s="10">
        <f t="shared" si="9"/>
        <v>46038</v>
      </c>
      <c r="C292" s="4" t="str">
        <f t="shared" ref="C292:C355" si="10">TEXT(B292,"aaa")</f>
        <v>金</v>
      </c>
      <c r="D292" s="4" t="str">
        <f>IF(COUNTIF(祝日!$B$2:$B$37,ご提出期限早見表!B292)&gt;0,"フィリピン祝日",IF(COUNTIF(祝日!$B$40:$B$66,ご提出期限早見表!B292)&gt;0,"日本の祝日",IF(COUNTIF(祝日!$B$69:$B$77,ご提出期限早見表!B292)&gt;0,"休業日"," ")))</f>
        <v xml:space="preserve"> </v>
      </c>
      <c r="E292" s="18">
        <f>WORKDAY(B292, -15, 祝日!$B$2:$B$75)</f>
        <v>46007</v>
      </c>
      <c r="F292" s="18">
        <f>WORKDAY(B292, -5, 祝日!$B$2:$B$75)</f>
        <v>46030</v>
      </c>
    </row>
    <row r="293" spans="2:6" ht="16.5">
      <c r="B293" s="10">
        <f t="shared" si="9"/>
        <v>46039</v>
      </c>
      <c r="C293" s="4" t="str">
        <f t="shared" si="10"/>
        <v>土</v>
      </c>
      <c r="D293" s="4" t="str">
        <f>IF(COUNTIF(祝日!$B$2:$B$37,ご提出期限早見表!B293)&gt;0,"フィリピン祝日",IF(COUNTIF(祝日!$B$40:$B$66,ご提出期限早見表!B293)&gt;0,"日本の祝日",IF(COUNTIF(祝日!$B$69:$B$77,ご提出期限早見表!B293)&gt;0,"休業日"," ")))</f>
        <v xml:space="preserve"> </v>
      </c>
      <c r="E293" s="18">
        <f>WORKDAY(B293, -15, 祝日!$B$2:$B$75)</f>
        <v>46008</v>
      </c>
      <c r="F293" s="18">
        <f>WORKDAY(B293, -5, 祝日!$B$2:$B$75)</f>
        <v>46031</v>
      </c>
    </row>
    <row r="294" spans="2:6" ht="16.5">
      <c r="B294" s="10">
        <f t="shared" si="9"/>
        <v>46040</v>
      </c>
      <c r="C294" s="4" t="str">
        <f t="shared" si="10"/>
        <v>日</v>
      </c>
      <c r="D294" s="4" t="str">
        <f>IF(COUNTIF(祝日!$B$2:$B$37,ご提出期限早見表!B294)&gt;0,"フィリピン祝日",IF(COUNTIF(祝日!$B$40:$B$66,ご提出期限早見表!B294)&gt;0,"日本の祝日",IF(COUNTIF(祝日!$B$69:$B$77,ご提出期限早見表!B294)&gt;0,"休業日"," ")))</f>
        <v xml:space="preserve"> </v>
      </c>
      <c r="E294" s="18">
        <f>WORKDAY(B294, -15, 祝日!$B$2:$B$75)</f>
        <v>46008</v>
      </c>
      <c r="F294" s="18">
        <f>WORKDAY(B294, -5, 祝日!$B$2:$B$75)</f>
        <v>46031</v>
      </c>
    </row>
    <row r="295" spans="2:6" ht="16.5">
      <c r="B295" s="10">
        <f t="shared" si="9"/>
        <v>46041</v>
      </c>
      <c r="C295" s="4" t="str">
        <f t="shared" si="10"/>
        <v>月</v>
      </c>
      <c r="D295" s="4" t="str">
        <f>IF(COUNTIF(祝日!$B$2:$B$37,ご提出期限早見表!B295)&gt;0,"フィリピン祝日",IF(COUNTIF(祝日!$B$40:$B$66,ご提出期限早見表!B295)&gt;0,"日本の祝日",IF(COUNTIF(祝日!$B$69:$B$77,ご提出期限早見表!B295)&gt;0,"休業日"," ")))</f>
        <v xml:space="preserve"> </v>
      </c>
      <c r="E295" s="18">
        <f>WORKDAY(B295, -15, 祝日!$B$2:$B$75)</f>
        <v>46008</v>
      </c>
      <c r="F295" s="18">
        <f>WORKDAY(B295, -5, 祝日!$B$2:$B$75)</f>
        <v>46031</v>
      </c>
    </row>
    <row r="296" spans="2:6" ht="16.5">
      <c r="B296" s="10">
        <f t="shared" si="9"/>
        <v>46042</v>
      </c>
      <c r="C296" s="4" t="str">
        <f t="shared" si="10"/>
        <v>火</v>
      </c>
      <c r="D296" s="4" t="str">
        <f>IF(COUNTIF(祝日!$B$2:$B$37,ご提出期限早見表!B296)&gt;0,"フィリピン祝日",IF(COUNTIF(祝日!$B$40:$B$66,ご提出期限早見表!B296)&gt;0,"日本の祝日",IF(COUNTIF(祝日!$B$69:$B$77,ご提出期限早見表!B296)&gt;0,"休業日"," ")))</f>
        <v xml:space="preserve"> </v>
      </c>
      <c r="E296" s="18">
        <f>WORKDAY(B296, -15, 祝日!$B$2:$B$75)</f>
        <v>46009</v>
      </c>
      <c r="F296" s="18">
        <f>WORKDAY(B296, -5, 祝日!$B$2:$B$75)</f>
        <v>46035</v>
      </c>
    </row>
    <row r="297" spans="2:6" ht="16.5">
      <c r="B297" s="10">
        <f t="shared" si="9"/>
        <v>46043</v>
      </c>
      <c r="C297" s="4" t="str">
        <f t="shared" si="10"/>
        <v>水</v>
      </c>
      <c r="D297" s="4" t="str">
        <f>IF(COUNTIF(祝日!$B$2:$B$37,ご提出期限早見表!B297)&gt;0,"フィリピン祝日",IF(COUNTIF(祝日!$B$40:$B$66,ご提出期限早見表!B297)&gt;0,"日本の祝日",IF(COUNTIF(祝日!$B$69:$B$77,ご提出期限早見表!B297)&gt;0,"休業日"," ")))</f>
        <v xml:space="preserve"> </v>
      </c>
      <c r="E297" s="18">
        <f>WORKDAY(B297, -15, 祝日!$B$2:$B$75)</f>
        <v>46010</v>
      </c>
      <c r="F297" s="18">
        <f>WORKDAY(B297, -5, 祝日!$B$2:$B$75)</f>
        <v>46036</v>
      </c>
    </row>
    <row r="298" spans="2:6" ht="16.5">
      <c r="B298" s="10">
        <f t="shared" si="9"/>
        <v>46044</v>
      </c>
      <c r="C298" s="4" t="str">
        <f t="shared" si="10"/>
        <v>木</v>
      </c>
      <c r="D298" s="4" t="str">
        <f>IF(COUNTIF(祝日!$B$2:$B$37,ご提出期限早見表!B298)&gt;0,"フィリピン祝日",IF(COUNTIF(祝日!$B$40:$B$66,ご提出期限早見表!B298)&gt;0,"日本の祝日",IF(COUNTIF(祝日!$B$69:$B$77,ご提出期限早見表!B298)&gt;0,"休業日"," ")))</f>
        <v xml:space="preserve"> </v>
      </c>
      <c r="E298" s="18">
        <f>WORKDAY(B298, -15, 祝日!$B$2:$B$75)</f>
        <v>46013</v>
      </c>
      <c r="F298" s="18">
        <f>WORKDAY(B298, -5, 祝日!$B$2:$B$75)</f>
        <v>46037</v>
      </c>
    </row>
    <row r="299" spans="2:6" ht="16.5">
      <c r="B299" s="10">
        <f t="shared" si="9"/>
        <v>46045</v>
      </c>
      <c r="C299" s="4" t="str">
        <f t="shared" si="10"/>
        <v>金</v>
      </c>
      <c r="D299" s="4" t="str">
        <f>IF(COUNTIF(祝日!$B$2:$B$37,ご提出期限早見表!B299)&gt;0,"フィリピン祝日",IF(COUNTIF(祝日!$B$40:$B$66,ご提出期限早見表!B299)&gt;0,"日本の祝日",IF(COUNTIF(祝日!$B$69:$B$77,ご提出期限早見表!B299)&gt;0,"休業日"," ")))</f>
        <v xml:space="preserve"> </v>
      </c>
      <c r="E299" s="18">
        <f>WORKDAY(B299, -15, 祝日!$B$2:$B$75)</f>
        <v>46014</v>
      </c>
      <c r="F299" s="18">
        <f>WORKDAY(B299, -5, 祝日!$B$2:$B$75)</f>
        <v>46038</v>
      </c>
    </row>
    <row r="300" spans="2:6" ht="16.5">
      <c r="B300" s="10">
        <f t="shared" si="9"/>
        <v>46046</v>
      </c>
      <c r="C300" s="4" t="str">
        <f t="shared" si="10"/>
        <v>土</v>
      </c>
      <c r="D300" s="4" t="str">
        <f>IF(COUNTIF(祝日!$B$2:$B$37,ご提出期限早見表!B300)&gt;0,"フィリピン祝日",IF(COUNTIF(祝日!$B$40:$B$66,ご提出期限早見表!B300)&gt;0,"日本の祝日",IF(COUNTIF(祝日!$B$69:$B$77,ご提出期限早見表!B300)&gt;0,"休業日"," ")))</f>
        <v xml:space="preserve"> </v>
      </c>
      <c r="E300" s="18">
        <f>WORKDAY(B300, -15, 祝日!$B$2:$B$75)</f>
        <v>46017</v>
      </c>
      <c r="F300" s="18">
        <f>WORKDAY(B300, -5, 祝日!$B$2:$B$75)</f>
        <v>46041</v>
      </c>
    </row>
    <row r="301" spans="2:6" ht="16.5">
      <c r="B301" s="10">
        <f t="shared" si="9"/>
        <v>46047</v>
      </c>
      <c r="C301" s="4" t="str">
        <f t="shared" si="10"/>
        <v>日</v>
      </c>
      <c r="D301" s="4" t="str">
        <f>IF(COUNTIF(祝日!$B$2:$B$37,ご提出期限早見表!B301)&gt;0,"フィリピン祝日",IF(COUNTIF(祝日!$B$40:$B$66,ご提出期限早見表!B301)&gt;0,"日本の祝日",IF(COUNTIF(祝日!$B$69:$B$77,ご提出期限早見表!B301)&gt;0,"休業日"," ")))</f>
        <v xml:space="preserve"> </v>
      </c>
      <c r="E301" s="18">
        <f>WORKDAY(B301, -15, 祝日!$B$2:$B$75)</f>
        <v>46017</v>
      </c>
      <c r="F301" s="18">
        <f>WORKDAY(B301, -5, 祝日!$B$2:$B$75)</f>
        <v>46041</v>
      </c>
    </row>
    <row r="302" spans="2:6" ht="16.5">
      <c r="B302" s="10">
        <f t="shared" si="9"/>
        <v>46048</v>
      </c>
      <c r="C302" s="4" t="str">
        <f t="shared" si="10"/>
        <v>月</v>
      </c>
      <c r="D302" s="4" t="str">
        <f>IF(COUNTIF(祝日!$B$2:$B$37,ご提出期限早見表!B302)&gt;0,"フィリピン祝日",IF(COUNTIF(祝日!$B$40:$B$66,ご提出期限早見表!B302)&gt;0,"日本の祝日",IF(COUNTIF(祝日!$B$69:$B$77,ご提出期限早見表!B302)&gt;0,"休業日"," ")))</f>
        <v xml:space="preserve"> </v>
      </c>
      <c r="E302" s="18">
        <f>WORKDAY(B302, -15, 祝日!$B$2:$B$75)</f>
        <v>46017</v>
      </c>
      <c r="F302" s="18">
        <f>WORKDAY(B302, -5, 祝日!$B$2:$B$75)</f>
        <v>46041</v>
      </c>
    </row>
    <row r="303" spans="2:6" ht="16.5">
      <c r="B303" s="10">
        <f t="shared" si="9"/>
        <v>46049</v>
      </c>
      <c r="C303" s="4" t="str">
        <f t="shared" si="10"/>
        <v>火</v>
      </c>
      <c r="D303" s="4" t="str">
        <f>IF(COUNTIF(祝日!$B$2:$B$37,ご提出期限早見表!B303)&gt;0,"フィリピン祝日",IF(COUNTIF(祝日!$B$40:$B$66,ご提出期限早見表!B303)&gt;0,"日本の祝日",IF(COUNTIF(祝日!$B$69:$B$77,ご提出期限早見表!B303)&gt;0,"休業日"," ")))</f>
        <v xml:space="preserve"> </v>
      </c>
      <c r="E303" s="18">
        <f>WORKDAY(B303, -15, 祝日!$B$2:$B$75)</f>
        <v>46027</v>
      </c>
      <c r="F303" s="18">
        <f>WORKDAY(B303, -5, 祝日!$B$2:$B$75)</f>
        <v>46042</v>
      </c>
    </row>
    <row r="304" spans="2:6" ht="16.5">
      <c r="B304" s="10">
        <f t="shared" si="9"/>
        <v>46050</v>
      </c>
      <c r="C304" s="4" t="str">
        <f t="shared" si="10"/>
        <v>水</v>
      </c>
      <c r="D304" s="4" t="str">
        <f>IF(COUNTIF(祝日!$B$2:$B$37,ご提出期限早見表!B304)&gt;0,"フィリピン祝日",IF(COUNTIF(祝日!$B$40:$B$66,ご提出期限早見表!B304)&gt;0,"日本の祝日",IF(COUNTIF(祝日!$B$69:$B$77,ご提出期限早見表!B304)&gt;0,"休業日"," ")))</f>
        <v xml:space="preserve"> </v>
      </c>
      <c r="E304" s="18">
        <f>WORKDAY(B304, -15, 祝日!$B$2:$B$75)</f>
        <v>46028</v>
      </c>
      <c r="F304" s="18">
        <f>WORKDAY(B304, -5, 祝日!$B$2:$B$75)</f>
        <v>46043</v>
      </c>
    </row>
    <row r="305" spans="1:6" ht="16.5">
      <c r="B305" s="10">
        <f t="shared" si="9"/>
        <v>46051</v>
      </c>
      <c r="C305" s="4" t="str">
        <f t="shared" si="10"/>
        <v>木</v>
      </c>
      <c r="D305" s="4" t="str">
        <f>IF(COUNTIF(祝日!$B$2:$B$37,ご提出期限早見表!B305)&gt;0,"フィリピン祝日",IF(COUNTIF(祝日!$B$40:$B$66,ご提出期限早見表!B305)&gt;0,"日本の祝日",IF(COUNTIF(祝日!$B$69:$B$77,ご提出期限早見表!B305)&gt;0,"休業日"," ")))</f>
        <v xml:space="preserve"> </v>
      </c>
      <c r="E305" s="18">
        <f>WORKDAY(B305, -15, 祝日!$B$2:$B$75)</f>
        <v>46029</v>
      </c>
      <c r="F305" s="18">
        <f>WORKDAY(B305, -5, 祝日!$B$2:$B$75)</f>
        <v>46044</v>
      </c>
    </row>
    <row r="306" spans="1:6" ht="16.5">
      <c r="B306" s="3">
        <f t="shared" si="9"/>
        <v>46052</v>
      </c>
      <c r="C306" s="4" t="str">
        <f t="shared" si="10"/>
        <v>金</v>
      </c>
      <c r="D306" s="4" t="str">
        <f>IF(COUNTIF(祝日!$B$2:$B$37,ご提出期限早見表!B306)&gt;0,"フィリピン祝日",IF(COUNTIF(祝日!$B$40:$B$66,ご提出期限早見表!B306)&gt;0,"日本の祝日",IF(COUNTIF(祝日!$B$69:$B$77,ご提出期限早見表!B306)&gt;0,"休業日"," ")))</f>
        <v xml:space="preserve"> </v>
      </c>
      <c r="E306" s="18">
        <f>WORKDAY(B306, -15, 祝日!$B$2:$B$75)</f>
        <v>46030</v>
      </c>
      <c r="F306" s="18">
        <f>WORKDAY(B306, -5, 祝日!$B$2:$B$75)</f>
        <v>46045</v>
      </c>
    </row>
    <row r="307" spans="1:6" ht="17.25" thickBot="1">
      <c r="A307" s="34"/>
      <c r="B307" s="19">
        <f t="shared" si="9"/>
        <v>46053</v>
      </c>
      <c r="C307" s="20" t="str">
        <f t="shared" si="10"/>
        <v>土</v>
      </c>
      <c r="D307" s="20" t="str">
        <f>IF(COUNTIF(祝日!$B$2:$B$37,ご提出期限早見表!B307)&gt;0,"フィリピン祝日",IF(COUNTIF(祝日!$B$40:$B$66,ご提出期限早見表!B307)&gt;0,"日本の祝日",IF(COUNTIF(祝日!$B$69:$B$77,ご提出期限早見表!B307)&gt;0,"休業日"," ")))</f>
        <v xml:space="preserve"> </v>
      </c>
      <c r="E307" s="18">
        <f>WORKDAY(B307, -15, 祝日!$B$2:$B$75)</f>
        <v>46031</v>
      </c>
      <c r="F307" s="18">
        <f>WORKDAY(B307, -5, 祝日!$B$2:$B$75)</f>
        <v>46048</v>
      </c>
    </row>
    <row r="308" spans="1:6" ht="16.5">
      <c r="A308" s="12" t="s">
        <v>17</v>
      </c>
      <c r="B308" s="10">
        <f t="shared" si="9"/>
        <v>46054</v>
      </c>
      <c r="C308" s="11" t="str">
        <f t="shared" si="10"/>
        <v>日</v>
      </c>
      <c r="D308" s="11" t="str">
        <f>IF(COUNTIF(祝日!$B$2:$B$37,ご提出期限早見表!B308)&gt;0,"フィリピン祝日",IF(COUNTIF(祝日!$B$40:$B$66,ご提出期限早見表!B308)&gt;0,"日本の祝日",IF(COUNTIF(祝日!$B$69:$B$77,ご提出期限早見表!B308)&gt;0,"休業日"," ")))</f>
        <v xml:space="preserve"> </v>
      </c>
      <c r="E308" s="18">
        <f>WORKDAY(B308, -15, 祝日!$B$2:$B$75)</f>
        <v>46031</v>
      </c>
      <c r="F308" s="18">
        <f>WORKDAY(B308, -5, 祝日!$B$2:$B$75)</f>
        <v>46048</v>
      </c>
    </row>
    <row r="309" spans="1:6" ht="16.5">
      <c r="B309" s="10">
        <f t="shared" si="9"/>
        <v>46055</v>
      </c>
      <c r="C309" s="11" t="str">
        <f t="shared" si="10"/>
        <v>月</v>
      </c>
      <c r="D309" s="11" t="str">
        <f>IF(COUNTIF(祝日!$B$2:$B$37,ご提出期限早見表!B309)&gt;0,"フィリピン祝日",IF(COUNTIF(祝日!$B$40:$B$66,ご提出期限早見表!B309)&gt;0,"日本の祝日",IF(COUNTIF(祝日!$B$69:$B$77,ご提出期限早見表!B309)&gt;0,"休業日"," ")))</f>
        <v xml:space="preserve"> </v>
      </c>
      <c r="E309" s="18">
        <f>WORKDAY(B309, -15, 祝日!$B$2:$B$75)</f>
        <v>46031</v>
      </c>
      <c r="F309" s="18">
        <f>WORKDAY(B309, -5, 祝日!$B$2:$B$75)</f>
        <v>46048</v>
      </c>
    </row>
    <row r="310" spans="1:6" ht="16.5">
      <c r="B310" s="10">
        <f t="shared" si="9"/>
        <v>46056</v>
      </c>
      <c r="C310" s="4" t="str">
        <f t="shared" si="10"/>
        <v>火</v>
      </c>
      <c r="D310" s="4" t="str">
        <f>IF(COUNTIF(祝日!$B$2:$B$37,ご提出期限早見表!B310)&gt;0,"フィリピン祝日",IF(COUNTIF(祝日!$B$40:$B$66,ご提出期限早見表!B310)&gt;0,"日本の祝日",IF(COUNTIF(祝日!$B$69:$B$77,ご提出期限早見表!B310)&gt;0,"休業日"," ")))</f>
        <v xml:space="preserve"> </v>
      </c>
      <c r="E310" s="18">
        <f>WORKDAY(B310, -15, 祝日!$B$2:$B$75)</f>
        <v>46035</v>
      </c>
      <c r="F310" s="18">
        <f>WORKDAY(B310, -5, 祝日!$B$2:$B$75)</f>
        <v>46049</v>
      </c>
    </row>
    <row r="311" spans="1:6" ht="16.5">
      <c r="B311" s="10">
        <f t="shared" si="9"/>
        <v>46057</v>
      </c>
      <c r="C311" s="4" t="str">
        <f t="shared" si="10"/>
        <v>水</v>
      </c>
      <c r="D311" s="4" t="str">
        <f>IF(COUNTIF(祝日!$B$2:$B$37,ご提出期限早見表!B311)&gt;0,"フィリピン祝日",IF(COUNTIF(祝日!$B$40:$B$66,ご提出期限早見表!B311)&gt;0,"日本の祝日",IF(COUNTIF(祝日!$B$69:$B$77,ご提出期限早見表!B311)&gt;0,"休業日"," ")))</f>
        <v xml:space="preserve"> </v>
      </c>
      <c r="E311" s="18">
        <f>WORKDAY(B311, -15, 祝日!$B$2:$B$75)</f>
        <v>46036</v>
      </c>
      <c r="F311" s="18">
        <f>WORKDAY(B311, -5, 祝日!$B$2:$B$75)</f>
        <v>46050</v>
      </c>
    </row>
    <row r="312" spans="1:6" ht="16.5">
      <c r="B312" s="10">
        <f t="shared" si="9"/>
        <v>46058</v>
      </c>
      <c r="C312" s="4" t="str">
        <f t="shared" si="10"/>
        <v>木</v>
      </c>
      <c r="D312" s="4" t="str">
        <f>IF(COUNTIF(祝日!$B$2:$B$37,ご提出期限早見表!B312)&gt;0,"フィリピン祝日",IF(COUNTIF(祝日!$B$40:$B$66,ご提出期限早見表!B312)&gt;0,"日本の祝日",IF(COUNTIF(祝日!$B$69:$B$77,ご提出期限早見表!B312)&gt;0,"休業日"," ")))</f>
        <v xml:space="preserve"> </v>
      </c>
      <c r="E312" s="18">
        <f>WORKDAY(B312, -15, 祝日!$B$2:$B$75)</f>
        <v>46037</v>
      </c>
      <c r="F312" s="18">
        <f>WORKDAY(B312, -5, 祝日!$B$2:$B$75)</f>
        <v>46051</v>
      </c>
    </row>
    <row r="313" spans="1:6" ht="16.5">
      <c r="B313" s="10">
        <f t="shared" si="9"/>
        <v>46059</v>
      </c>
      <c r="C313" s="4" t="str">
        <f t="shared" si="10"/>
        <v>金</v>
      </c>
      <c r="D313" s="4" t="str">
        <f>IF(COUNTIF(祝日!$B$2:$B$37,ご提出期限早見表!B313)&gt;0,"フィリピン祝日",IF(COUNTIF(祝日!$B$40:$B$66,ご提出期限早見表!B313)&gt;0,"日本の祝日",IF(COUNTIF(祝日!$B$69:$B$77,ご提出期限早見表!B313)&gt;0,"休業日"," ")))</f>
        <v xml:space="preserve"> </v>
      </c>
      <c r="E313" s="18">
        <f>WORKDAY(B313, -15, 祝日!$B$2:$B$75)</f>
        <v>46038</v>
      </c>
      <c r="F313" s="18">
        <f>WORKDAY(B313, -5, 祝日!$B$2:$B$75)</f>
        <v>46052</v>
      </c>
    </row>
    <row r="314" spans="1:6" ht="16.5">
      <c r="B314" s="10">
        <f t="shared" si="9"/>
        <v>46060</v>
      </c>
      <c r="C314" s="4" t="str">
        <f t="shared" si="10"/>
        <v>土</v>
      </c>
      <c r="D314" s="4" t="str">
        <f>IF(COUNTIF(祝日!$B$2:$B$37,ご提出期限早見表!B314)&gt;0,"フィリピン祝日",IF(COUNTIF(祝日!$B$40:$B$66,ご提出期限早見表!B314)&gt;0,"日本の祝日",IF(COUNTIF(祝日!$B$69:$B$77,ご提出期限早見表!B314)&gt;0,"休業日"," ")))</f>
        <v xml:space="preserve"> </v>
      </c>
      <c r="E314" s="18">
        <f>WORKDAY(B314, -15, 祝日!$B$2:$B$75)</f>
        <v>46041</v>
      </c>
      <c r="F314" s="18">
        <f>WORKDAY(B314, -5, 祝日!$B$2:$B$75)</f>
        <v>46055</v>
      </c>
    </row>
    <row r="315" spans="1:6" ht="16.5">
      <c r="B315" s="10">
        <f t="shared" si="9"/>
        <v>46061</v>
      </c>
      <c r="C315" s="4" t="str">
        <f t="shared" si="10"/>
        <v>日</v>
      </c>
      <c r="D315" s="4" t="str">
        <f>IF(COUNTIF(祝日!$B$2:$B$37,ご提出期限早見表!B315)&gt;0,"フィリピン祝日",IF(COUNTIF(祝日!$B$40:$B$66,ご提出期限早見表!B315)&gt;0,"日本の祝日",IF(COUNTIF(祝日!$B$69:$B$77,ご提出期限早見表!B315)&gt;0,"休業日"," ")))</f>
        <v xml:space="preserve"> </v>
      </c>
      <c r="E315" s="18">
        <f>WORKDAY(B315, -15, 祝日!$B$2:$B$75)</f>
        <v>46041</v>
      </c>
      <c r="F315" s="18">
        <f>WORKDAY(B315, -5, 祝日!$B$2:$B$75)</f>
        <v>46055</v>
      </c>
    </row>
    <row r="316" spans="1:6" ht="16.5">
      <c r="B316" s="10">
        <f t="shared" si="9"/>
        <v>46062</v>
      </c>
      <c r="C316" s="4" t="str">
        <f t="shared" si="10"/>
        <v>月</v>
      </c>
      <c r="D316" s="4" t="str">
        <f>IF(COUNTIF(祝日!$B$2:$B$37,ご提出期限早見表!B316)&gt;0,"フィリピン祝日",IF(COUNTIF(祝日!$B$40:$B$66,ご提出期限早見表!B316)&gt;0,"日本の祝日",IF(COUNTIF(祝日!$B$69:$B$77,ご提出期限早見表!B316)&gt;0,"休業日"," ")))</f>
        <v xml:space="preserve"> </v>
      </c>
      <c r="E316" s="18">
        <f>WORKDAY(B316, -15, 祝日!$B$2:$B$75)</f>
        <v>46041</v>
      </c>
      <c r="F316" s="18">
        <f>WORKDAY(B316, -5, 祝日!$B$2:$B$75)</f>
        <v>46055</v>
      </c>
    </row>
    <row r="317" spans="1:6" ht="16.5">
      <c r="B317" s="10">
        <f t="shared" si="9"/>
        <v>46063</v>
      </c>
      <c r="C317" s="4" t="str">
        <f t="shared" si="10"/>
        <v>火</v>
      </c>
      <c r="D317" s="4" t="str">
        <f>IF(COUNTIF(祝日!$B$2:$B$37,ご提出期限早見表!B317)&gt;0,"フィリピン祝日",IF(COUNTIF(祝日!$B$40:$B$66,ご提出期限早見表!B317)&gt;0,"日本の祝日",IF(COUNTIF(祝日!$B$69:$B$77,ご提出期限早見表!B317)&gt;0,"休業日"," ")))</f>
        <v xml:space="preserve"> </v>
      </c>
      <c r="E317" s="18">
        <f>WORKDAY(B317, -15, 祝日!$B$2:$B$75)</f>
        <v>46042</v>
      </c>
      <c r="F317" s="18">
        <f>WORKDAY(B317, -5, 祝日!$B$2:$B$75)</f>
        <v>46056</v>
      </c>
    </row>
    <row r="318" spans="1:6" ht="16.5">
      <c r="B318" s="10">
        <f t="shared" si="9"/>
        <v>46064</v>
      </c>
      <c r="C318" s="4" t="str">
        <f t="shared" si="10"/>
        <v>水</v>
      </c>
      <c r="D318" s="4" t="str">
        <f>IF(COUNTIF(祝日!$B$2:$B$37,ご提出期限早見表!B318)&gt;0,"フィリピン祝日",IF(COUNTIF(祝日!$B$40:$B$66,ご提出期限早見表!B318)&gt;0,"日本の祝日",IF(COUNTIF(祝日!$B$69:$B$77,ご提出期限早見表!B318)&gt;0,"休業日"," ")))</f>
        <v>日本の祝日</v>
      </c>
      <c r="E318" s="18">
        <f>WORKDAY(B318, -15, 祝日!$B$2:$B$75)</f>
        <v>46043</v>
      </c>
      <c r="F318" s="18">
        <f>WORKDAY(B318, -5, 祝日!$B$2:$B$75)</f>
        <v>46057</v>
      </c>
    </row>
    <row r="319" spans="1:6" ht="16.5">
      <c r="B319" s="10">
        <f t="shared" si="9"/>
        <v>46065</v>
      </c>
      <c r="C319" s="4" t="str">
        <f t="shared" si="10"/>
        <v>木</v>
      </c>
      <c r="D319" s="4" t="str">
        <f>IF(COUNTIF(祝日!$B$2:$B$37,ご提出期限早見表!B319)&gt;0,"フィリピン祝日",IF(COUNTIF(祝日!$B$40:$B$66,ご提出期限早見表!B319)&gt;0,"日本の祝日",IF(COUNTIF(祝日!$B$69:$B$77,ご提出期限早見表!B319)&gt;0,"休業日"," ")))</f>
        <v xml:space="preserve"> </v>
      </c>
      <c r="E319" s="18">
        <f>WORKDAY(B319, -15, 祝日!$B$2:$B$75)</f>
        <v>46043</v>
      </c>
      <c r="F319" s="18">
        <f>WORKDAY(B319, -5, 祝日!$B$2:$B$75)</f>
        <v>46057</v>
      </c>
    </row>
    <row r="320" spans="1:6" ht="16.5">
      <c r="B320" s="10">
        <f t="shared" si="9"/>
        <v>46066</v>
      </c>
      <c r="C320" s="4" t="str">
        <f t="shared" si="10"/>
        <v>金</v>
      </c>
      <c r="D320" s="4" t="str">
        <f>IF(COUNTIF(祝日!$B$2:$B$37,ご提出期限早見表!B320)&gt;0,"フィリピン祝日",IF(COUNTIF(祝日!$B$40:$B$66,ご提出期限早見表!B320)&gt;0,"日本の祝日",IF(COUNTIF(祝日!$B$69:$B$77,ご提出期限早見表!B320)&gt;0,"休業日"," ")))</f>
        <v xml:space="preserve"> </v>
      </c>
      <c r="E320" s="18">
        <f>WORKDAY(B320, -15, 祝日!$B$2:$B$75)</f>
        <v>46044</v>
      </c>
      <c r="F320" s="18">
        <f>WORKDAY(B320, -5, 祝日!$B$2:$B$75)</f>
        <v>46058</v>
      </c>
    </row>
    <row r="321" spans="1:6" ht="16.5">
      <c r="B321" s="10">
        <f t="shared" si="9"/>
        <v>46067</v>
      </c>
      <c r="C321" s="4" t="str">
        <f t="shared" si="10"/>
        <v>土</v>
      </c>
      <c r="D321" s="4" t="str">
        <f>IF(COUNTIF(祝日!$B$2:$B$37,ご提出期限早見表!B321)&gt;0,"フィリピン祝日",IF(COUNTIF(祝日!$B$40:$B$66,ご提出期限早見表!B321)&gt;0,"日本の祝日",IF(COUNTIF(祝日!$B$69:$B$77,ご提出期限早見表!B321)&gt;0,"休業日"," ")))</f>
        <v xml:space="preserve"> </v>
      </c>
      <c r="E321" s="18">
        <f>WORKDAY(B321, -15, 祝日!$B$2:$B$75)</f>
        <v>46045</v>
      </c>
      <c r="F321" s="18">
        <f>WORKDAY(B321, -5, 祝日!$B$2:$B$75)</f>
        <v>46059</v>
      </c>
    </row>
    <row r="322" spans="1:6" ht="16.5">
      <c r="B322" s="10">
        <f t="shared" si="9"/>
        <v>46068</v>
      </c>
      <c r="C322" s="4" t="str">
        <f t="shared" si="10"/>
        <v>日</v>
      </c>
      <c r="D322" s="4" t="str">
        <f>IF(COUNTIF(祝日!$B$2:$B$37,ご提出期限早見表!B322)&gt;0,"フィリピン祝日",IF(COUNTIF(祝日!$B$40:$B$66,ご提出期限早見表!B322)&gt;0,"日本の祝日",IF(COUNTIF(祝日!$B$69:$B$77,ご提出期限早見表!B322)&gt;0,"休業日"," ")))</f>
        <v xml:space="preserve"> </v>
      </c>
      <c r="E322" s="18">
        <f>WORKDAY(B322, -15, 祝日!$B$2:$B$75)</f>
        <v>46045</v>
      </c>
      <c r="F322" s="18">
        <f>WORKDAY(B322, -5, 祝日!$B$2:$B$75)</f>
        <v>46059</v>
      </c>
    </row>
    <row r="323" spans="1:6" ht="16.5">
      <c r="B323" s="10">
        <f t="shared" si="9"/>
        <v>46069</v>
      </c>
      <c r="C323" s="4" t="str">
        <f t="shared" si="10"/>
        <v>月</v>
      </c>
      <c r="D323" s="4" t="str">
        <f>IF(COUNTIF(祝日!$B$2:$B$37,ご提出期限早見表!B323)&gt;0,"フィリピン祝日",IF(COUNTIF(祝日!$B$40:$B$66,ご提出期限早見表!B323)&gt;0,"日本の祝日",IF(COUNTIF(祝日!$B$69:$B$77,ご提出期限早見表!B323)&gt;0,"休業日"," ")))</f>
        <v xml:space="preserve"> </v>
      </c>
      <c r="E323" s="18">
        <f>WORKDAY(B323, -15, 祝日!$B$2:$B$75)</f>
        <v>46045</v>
      </c>
      <c r="F323" s="18">
        <f>WORKDAY(B323, -5, 祝日!$B$2:$B$75)</f>
        <v>46059</v>
      </c>
    </row>
    <row r="324" spans="1:6" ht="16.5">
      <c r="B324" s="10">
        <f t="shared" ref="B324:B366" si="11">B323+1</f>
        <v>46070</v>
      </c>
      <c r="C324" s="4" t="str">
        <f t="shared" si="10"/>
        <v>火</v>
      </c>
      <c r="D324" s="4" t="str">
        <f>IF(COUNTIF(祝日!$B$2:$B$37,ご提出期限早見表!B324)&gt;0,"フィリピン祝日",IF(COUNTIF(祝日!$B$40:$B$66,ご提出期限早見表!B324)&gt;0,"日本の祝日",IF(COUNTIF(祝日!$B$69:$B$77,ご提出期限早見表!B324)&gt;0,"休業日"," ")))</f>
        <v>フィリピン祝日</v>
      </c>
      <c r="E324" s="18">
        <f>WORKDAY(B324, -15, 祝日!$B$2:$B$75)</f>
        <v>46048</v>
      </c>
      <c r="F324" s="18">
        <f>WORKDAY(B324, -5, 祝日!$B$2:$B$75)</f>
        <v>46062</v>
      </c>
    </row>
    <row r="325" spans="1:6" ht="16.5">
      <c r="B325" s="10">
        <f t="shared" si="11"/>
        <v>46071</v>
      </c>
      <c r="C325" s="4" t="str">
        <f t="shared" si="10"/>
        <v>水</v>
      </c>
      <c r="D325" s="4" t="str">
        <f>IF(COUNTIF(祝日!$B$2:$B$37,ご提出期限早見表!B325)&gt;0,"フィリピン祝日",IF(COUNTIF(祝日!$B$40:$B$66,ご提出期限早見表!B325)&gt;0,"日本の祝日",IF(COUNTIF(祝日!$B$69:$B$77,ご提出期限早見表!B325)&gt;0,"休業日"," ")))</f>
        <v xml:space="preserve"> </v>
      </c>
      <c r="E325" s="18">
        <f>WORKDAY(B325, -15, 祝日!$B$2:$B$75)</f>
        <v>46048</v>
      </c>
      <c r="F325" s="18">
        <f>WORKDAY(B325, -5, 祝日!$B$2:$B$75)</f>
        <v>46062</v>
      </c>
    </row>
    <row r="326" spans="1:6" ht="16.5">
      <c r="B326" s="10">
        <f t="shared" si="11"/>
        <v>46072</v>
      </c>
      <c r="C326" s="4" t="str">
        <f t="shared" si="10"/>
        <v>木</v>
      </c>
      <c r="D326" s="4" t="str">
        <f>IF(COUNTIF(祝日!$B$2:$B$37,ご提出期限早見表!B326)&gt;0,"フィリピン祝日",IF(COUNTIF(祝日!$B$40:$B$66,ご提出期限早見表!B326)&gt;0,"日本の祝日",IF(COUNTIF(祝日!$B$69:$B$77,ご提出期限早見表!B326)&gt;0,"休業日"," ")))</f>
        <v xml:space="preserve"> </v>
      </c>
      <c r="E326" s="18">
        <f>WORKDAY(B326, -15, 祝日!$B$2:$B$75)</f>
        <v>46049</v>
      </c>
      <c r="F326" s="18">
        <f>WORKDAY(B326, -5, 祝日!$B$2:$B$75)</f>
        <v>46063</v>
      </c>
    </row>
    <row r="327" spans="1:6" ht="16.5">
      <c r="B327" s="10">
        <f t="shared" si="11"/>
        <v>46073</v>
      </c>
      <c r="C327" s="4" t="str">
        <f t="shared" si="10"/>
        <v>金</v>
      </c>
      <c r="D327" s="4" t="str">
        <f>IF(COUNTIF(祝日!$B$2:$B$37,ご提出期限早見表!B327)&gt;0,"フィリピン祝日",IF(COUNTIF(祝日!$B$40:$B$66,ご提出期限早見表!B327)&gt;0,"日本の祝日",IF(COUNTIF(祝日!$B$69:$B$77,ご提出期限早見表!B327)&gt;0,"休業日"," ")))</f>
        <v xml:space="preserve"> </v>
      </c>
      <c r="E327" s="18">
        <f>WORKDAY(B327, -15, 祝日!$B$2:$B$75)</f>
        <v>46050</v>
      </c>
      <c r="F327" s="18">
        <f>WORKDAY(B327, -5, 祝日!$B$2:$B$75)</f>
        <v>46065</v>
      </c>
    </row>
    <row r="328" spans="1:6" ht="16.5">
      <c r="B328" s="10">
        <f t="shared" si="11"/>
        <v>46074</v>
      </c>
      <c r="C328" s="4" t="str">
        <f t="shared" si="10"/>
        <v>土</v>
      </c>
      <c r="D328" s="4" t="str">
        <f>IF(COUNTIF(祝日!$B$2:$B$37,ご提出期限早見表!B328)&gt;0,"フィリピン祝日",IF(COUNTIF(祝日!$B$40:$B$66,ご提出期限早見表!B328)&gt;0,"日本の祝日",IF(COUNTIF(祝日!$B$69:$B$77,ご提出期限早見表!B328)&gt;0,"休業日"," ")))</f>
        <v xml:space="preserve"> </v>
      </c>
      <c r="E328" s="18">
        <f>WORKDAY(B328, -15, 祝日!$B$2:$B$75)</f>
        <v>46051</v>
      </c>
      <c r="F328" s="18">
        <f>WORKDAY(B328, -5, 祝日!$B$2:$B$75)</f>
        <v>46066</v>
      </c>
    </row>
    <row r="329" spans="1:6" ht="16.5">
      <c r="B329" s="10">
        <f t="shared" si="11"/>
        <v>46075</v>
      </c>
      <c r="C329" s="4" t="str">
        <f t="shared" si="10"/>
        <v>日</v>
      </c>
      <c r="D329" s="4" t="str">
        <f>IF(COUNTIF(祝日!$B$2:$B$37,ご提出期限早見表!B329)&gt;0,"フィリピン祝日",IF(COUNTIF(祝日!$B$40:$B$66,ご提出期限早見表!B329)&gt;0,"日本の祝日",IF(COUNTIF(祝日!$B$69:$B$77,ご提出期限早見表!B329)&gt;0,"休業日"," ")))</f>
        <v xml:space="preserve"> </v>
      </c>
      <c r="E329" s="18">
        <f>WORKDAY(B329, -15, 祝日!$B$2:$B$75)</f>
        <v>46051</v>
      </c>
      <c r="F329" s="18">
        <f>WORKDAY(B329, -5, 祝日!$B$2:$B$75)</f>
        <v>46066</v>
      </c>
    </row>
    <row r="330" spans="1:6" ht="16.5">
      <c r="B330" s="10">
        <f t="shared" si="11"/>
        <v>46076</v>
      </c>
      <c r="C330" s="4" t="str">
        <f t="shared" si="10"/>
        <v>月</v>
      </c>
      <c r="D330" s="4" t="str">
        <f>IF(COUNTIF(祝日!$B$2:$B$37,ご提出期限早見表!B330)&gt;0,"フィリピン祝日",IF(COUNTIF(祝日!$B$40:$B$66,ご提出期限早見表!B330)&gt;0,"日本の祝日",IF(COUNTIF(祝日!$B$69:$B$77,ご提出期限早見表!B330)&gt;0,"休業日"," ")))</f>
        <v>日本の祝日</v>
      </c>
      <c r="E330" s="18">
        <f>WORKDAY(B330, -15, 祝日!$B$2:$B$75)</f>
        <v>46051</v>
      </c>
      <c r="F330" s="18">
        <f>WORKDAY(B330, -5, 祝日!$B$2:$B$75)</f>
        <v>46066</v>
      </c>
    </row>
    <row r="331" spans="1:6" ht="16.5">
      <c r="B331" s="10">
        <f t="shared" si="11"/>
        <v>46077</v>
      </c>
      <c r="C331" s="4" t="str">
        <f t="shared" si="10"/>
        <v>火</v>
      </c>
      <c r="D331" s="4" t="str">
        <f>IF(COUNTIF(祝日!$B$2:$B$37,ご提出期限早見表!B331)&gt;0,"フィリピン祝日",IF(COUNTIF(祝日!$B$40:$B$66,ご提出期限早見表!B331)&gt;0,"日本の祝日",IF(COUNTIF(祝日!$B$69:$B$77,ご提出期限早見表!B331)&gt;0,"休業日"," ")))</f>
        <v xml:space="preserve"> </v>
      </c>
      <c r="E331" s="18">
        <f>WORKDAY(B331, -15, 祝日!$B$2:$B$75)</f>
        <v>46051</v>
      </c>
      <c r="F331" s="18">
        <f>WORKDAY(B331, -5, 祝日!$B$2:$B$75)</f>
        <v>46066</v>
      </c>
    </row>
    <row r="332" spans="1:6" ht="16.5">
      <c r="B332" s="10">
        <f t="shared" si="11"/>
        <v>46078</v>
      </c>
      <c r="C332" s="4" t="str">
        <f t="shared" si="10"/>
        <v>水</v>
      </c>
      <c r="D332" s="4" t="str">
        <f>IF(COUNTIF(祝日!$B$2:$B$37,ご提出期限早見表!B332)&gt;0,"フィリピン祝日",IF(COUNTIF(祝日!$B$40:$B$66,ご提出期限早見表!B332)&gt;0,"日本の祝日",IF(COUNTIF(祝日!$B$69:$B$77,ご提出期限早見表!B332)&gt;0,"休業日"," ")))</f>
        <v xml:space="preserve"> </v>
      </c>
      <c r="E332" s="18">
        <f>WORKDAY(B332, -15, 祝日!$B$2:$B$75)</f>
        <v>46052</v>
      </c>
      <c r="F332" s="18">
        <f>WORKDAY(B332, -5, 祝日!$B$2:$B$75)</f>
        <v>46069</v>
      </c>
    </row>
    <row r="333" spans="1:6" ht="16.5">
      <c r="B333" s="33">
        <f t="shared" si="11"/>
        <v>46079</v>
      </c>
      <c r="C333" s="4" t="str">
        <f t="shared" si="10"/>
        <v>木</v>
      </c>
      <c r="D333" s="4" t="str">
        <f>IF(COUNTIF(祝日!$B$2:$B$37,ご提出期限早見表!B333)&gt;0,"フィリピン祝日",IF(COUNTIF(祝日!$B$40:$B$66,ご提出期限早見表!B333)&gt;0,"日本の祝日",IF(COUNTIF(祝日!$B$69:$B$77,ご提出期限早見表!B333)&gt;0,"休業日"," ")))</f>
        <v xml:space="preserve"> </v>
      </c>
      <c r="E333" s="18">
        <f>WORKDAY(B333, -15, 祝日!$B$2:$B$75)</f>
        <v>46055</v>
      </c>
      <c r="F333" s="18">
        <f>WORKDAY(B333, -5, 祝日!$B$2:$B$75)</f>
        <v>46071</v>
      </c>
    </row>
    <row r="334" spans="1:6" ht="16.5">
      <c r="B334" s="3">
        <f t="shared" si="11"/>
        <v>46080</v>
      </c>
      <c r="C334" s="35" t="str">
        <f t="shared" si="10"/>
        <v>金</v>
      </c>
      <c r="D334" s="9" t="str">
        <f>IF(COUNTIF(祝日!$B$2:$B$37,ご提出期限早見表!B334)&gt;0,"フィリピン祝日",IF(COUNTIF(祝日!$B$40:$B$66,ご提出期限早見表!B334)&gt;0,"日本の祝日",IF(COUNTIF(祝日!$B$69:$B$77,ご提出期限早見表!B334)&gt;0,"休業日"," ")))</f>
        <v xml:space="preserve"> </v>
      </c>
      <c r="E334" s="18">
        <f>WORKDAY(B334, -15, 祝日!$B$2:$B$75)</f>
        <v>46056</v>
      </c>
      <c r="F334" s="18">
        <f>WORKDAY(B334, -5, 祝日!$B$2:$B$75)</f>
        <v>46072</v>
      </c>
    </row>
    <row r="335" spans="1:6" ht="17.25" thickBot="1">
      <c r="A335" s="34"/>
      <c r="B335" s="21">
        <f t="shared" si="11"/>
        <v>46081</v>
      </c>
      <c r="C335" s="20" t="str">
        <f t="shared" si="10"/>
        <v>土</v>
      </c>
      <c r="D335" s="20" t="str">
        <f>IF(COUNTIF(祝日!$B$2:$B$37,ご提出期限早見表!B335)&gt;0,"フィリピン祝日",IF(COUNTIF(祝日!$B$40:$B$66,ご提出期限早見表!B335)&gt;0,"日本の祝日",IF(COUNTIF(祝日!$B$69:$B$77,ご提出期限早見表!B335)&gt;0,"休業日"," ")))</f>
        <v xml:space="preserve"> </v>
      </c>
      <c r="E335" s="18">
        <f>WORKDAY(B335, -15, 祝日!$B$2:$B$75)</f>
        <v>46057</v>
      </c>
      <c r="F335" s="18">
        <f>WORKDAY(B335, -5, 祝日!$B$2:$B$75)</f>
        <v>46073</v>
      </c>
    </row>
    <row r="336" spans="1:6" ht="16.5">
      <c r="A336" s="13" t="s">
        <v>18</v>
      </c>
      <c r="B336" s="10">
        <f t="shared" si="11"/>
        <v>46082</v>
      </c>
      <c r="C336" s="11" t="str">
        <f t="shared" si="10"/>
        <v>日</v>
      </c>
      <c r="D336" s="11" t="str">
        <f>IF(COUNTIF(祝日!$B$2:$B$37,ご提出期限早見表!B336)&gt;0,"フィリピン祝日",IF(COUNTIF(祝日!$B$40:$B$66,ご提出期限早見表!B336)&gt;0,"日本の祝日",IF(COUNTIF(祝日!$B$69:$B$77,ご提出期限早見表!B336)&gt;0,"休業日"," ")))</f>
        <v xml:space="preserve"> </v>
      </c>
      <c r="E336" s="18">
        <f>WORKDAY(B336, -15, 祝日!$B$2:$B$75)</f>
        <v>46057</v>
      </c>
      <c r="F336" s="18">
        <f>WORKDAY(B336, -5, 祝日!$B$2:$B$75)</f>
        <v>46073</v>
      </c>
    </row>
    <row r="337" spans="1:6" ht="16.5">
      <c r="A337" s="13"/>
      <c r="B337" s="10">
        <f t="shared" si="11"/>
        <v>46083</v>
      </c>
      <c r="C337" s="11" t="str">
        <f t="shared" si="10"/>
        <v>月</v>
      </c>
      <c r="D337" s="11" t="str">
        <f>IF(COUNTIF(祝日!$B$2:$B$37,ご提出期限早見表!B337)&gt;0,"フィリピン祝日",IF(COUNTIF(祝日!$B$40:$B$66,ご提出期限早見表!B337)&gt;0,"日本の祝日",IF(COUNTIF(祝日!$B$69:$B$77,ご提出期限早見表!B337)&gt;0,"休業日"," ")))</f>
        <v xml:space="preserve"> </v>
      </c>
      <c r="E337" s="18">
        <f>WORKDAY(B337, -15, 祝日!$B$2:$B$75)</f>
        <v>46057</v>
      </c>
      <c r="F337" s="18">
        <f>WORKDAY(B337, -5, 祝日!$B$2:$B$75)</f>
        <v>46073</v>
      </c>
    </row>
    <row r="338" spans="1:6" ht="16.5">
      <c r="B338" s="10">
        <f t="shared" si="11"/>
        <v>46084</v>
      </c>
      <c r="C338" s="4" t="str">
        <f t="shared" si="10"/>
        <v>火</v>
      </c>
      <c r="D338" s="4" t="str">
        <f>IF(COUNTIF(祝日!$B$2:$B$37,ご提出期限早見表!B338)&gt;0,"フィリピン祝日",IF(COUNTIF(祝日!$B$40:$B$66,ご提出期限早見表!B338)&gt;0,"日本の祝日",IF(COUNTIF(祝日!$B$69:$B$77,ご提出期限早見表!B338)&gt;0,"休業日"," ")))</f>
        <v xml:space="preserve"> </v>
      </c>
      <c r="E338" s="18">
        <f>WORKDAY(B338, -15, 祝日!$B$2:$B$75)</f>
        <v>46058</v>
      </c>
      <c r="F338" s="18">
        <f>WORKDAY(B338, -5, 祝日!$B$2:$B$75)</f>
        <v>46077</v>
      </c>
    </row>
    <row r="339" spans="1:6" ht="16.5">
      <c r="B339" s="10">
        <f t="shared" si="11"/>
        <v>46085</v>
      </c>
      <c r="C339" s="4" t="str">
        <f t="shared" si="10"/>
        <v>水</v>
      </c>
      <c r="D339" s="4" t="str">
        <f>IF(COUNTIF(祝日!$B$2:$B$37,ご提出期限早見表!B339)&gt;0,"フィリピン祝日",IF(COUNTIF(祝日!$B$40:$B$66,ご提出期限早見表!B339)&gt;0,"日本の祝日",IF(COUNTIF(祝日!$B$69:$B$77,ご提出期限早見表!B339)&gt;0,"休業日"," ")))</f>
        <v xml:space="preserve"> </v>
      </c>
      <c r="E339" s="18">
        <f>WORKDAY(B339, -15, 祝日!$B$2:$B$75)</f>
        <v>46059</v>
      </c>
      <c r="F339" s="18">
        <f>WORKDAY(B339, -5, 祝日!$B$2:$B$75)</f>
        <v>46078</v>
      </c>
    </row>
    <row r="340" spans="1:6" ht="16.5">
      <c r="B340" s="10">
        <f t="shared" si="11"/>
        <v>46086</v>
      </c>
      <c r="C340" s="4" t="str">
        <f t="shared" si="10"/>
        <v>木</v>
      </c>
      <c r="D340" s="4" t="str">
        <f>IF(COUNTIF(祝日!$B$2:$B$37,ご提出期限早見表!B340)&gt;0,"フィリピン祝日",IF(COUNTIF(祝日!$B$40:$B$66,ご提出期限早見表!B340)&gt;0,"日本の祝日",IF(COUNTIF(祝日!$B$69:$B$77,ご提出期限早見表!B340)&gt;0,"休業日"," ")))</f>
        <v xml:space="preserve"> </v>
      </c>
      <c r="E340" s="18">
        <f>WORKDAY(B340, -15, 祝日!$B$2:$B$75)</f>
        <v>46062</v>
      </c>
      <c r="F340" s="18">
        <f>WORKDAY(B340, -5, 祝日!$B$2:$B$75)</f>
        <v>46079</v>
      </c>
    </row>
    <row r="341" spans="1:6" ht="16.5">
      <c r="B341" s="10">
        <f t="shared" si="11"/>
        <v>46087</v>
      </c>
      <c r="C341" s="4" t="str">
        <f t="shared" si="10"/>
        <v>金</v>
      </c>
      <c r="D341" s="4" t="str">
        <f>IF(COUNTIF(祝日!$B$2:$B$37,ご提出期限早見表!B341)&gt;0,"フィリピン祝日",IF(COUNTIF(祝日!$B$40:$B$66,ご提出期限早見表!B341)&gt;0,"日本の祝日",IF(COUNTIF(祝日!$B$69:$B$77,ご提出期限早見表!B341)&gt;0,"休業日"," ")))</f>
        <v xml:space="preserve"> </v>
      </c>
      <c r="E341" s="18">
        <f>WORKDAY(B341, -15, 祝日!$B$2:$B$75)</f>
        <v>46063</v>
      </c>
      <c r="F341" s="18">
        <f>WORKDAY(B341, -5, 祝日!$B$2:$B$75)</f>
        <v>46080</v>
      </c>
    </row>
    <row r="342" spans="1:6" ht="16.5">
      <c r="B342" s="10">
        <f t="shared" si="11"/>
        <v>46088</v>
      </c>
      <c r="C342" s="4" t="str">
        <f t="shared" si="10"/>
        <v>土</v>
      </c>
      <c r="D342" s="4" t="str">
        <f>IF(COUNTIF(祝日!$B$2:$B$37,ご提出期限早見表!B342)&gt;0,"フィリピン祝日",IF(COUNTIF(祝日!$B$40:$B$66,ご提出期限早見表!B342)&gt;0,"日本の祝日",IF(COUNTIF(祝日!$B$69:$B$77,ご提出期限早見表!B342)&gt;0,"休業日"," ")))</f>
        <v xml:space="preserve"> </v>
      </c>
      <c r="E342" s="18">
        <f>WORKDAY(B342, -15, 祝日!$B$2:$B$75)</f>
        <v>46065</v>
      </c>
      <c r="F342" s="18">
        <f>WORKDAY(B342, -5, 祝日!$B$2:$B$75)</f>
        <v>46083</v>
      </c>
    </row>
    <row r="343" spans="1:6" ht="16.5">
      <c r="B343" s="10">
        <f t="shared" si="11"/>
        <v>46089</v>
      </c>
      <c r="C343" s="4" t="str">
        <f t="shared" si="10"/>
        <v>日</v>
      </c>
      <c r="D343" s="4" t="str">
        <f>IF(COUNTIF(祝日!$B$2:$B$37,ご提出期限早見表!B343)&gt;0,"フィリピン祝日",IF(COUNTIF(祝日!$B$40:$B$66,ご提出期限早見表!B343)&gt;0,"日本の祝日",IF(COUNTIF(祝日!$B$69:$B$77,ご提出期限早見表!B343)&gt;0,"休業日"," ")))</f>
        <v xml:space="preserve"> </v>
      </c>
      <c r="E343" s="18">
        <f>WORKDAY(B343, -15, 祝日!$B$2:$B$75)</f>
        <v>46065</v>
      </c>
      <c r="F343" s="18">
        <f>WORKDAY(B343, -5, 祝日!$B$2:$B$75)</f>
        <v>46083</v>
      </c>
    </row>
    <row r="344" spans="1:6" ht="16.5">
      <c r="B344" s="10">
        <f t="shared" si="11"/>
        <v>46090</v>
      </c>
      <c r="C344" s="4" t="str">
        <f t="shared" si="10"/>
        <v>月</v>
      </c>
      <c r="D344" s="4" t="str">
        <f>IF(COUNTIF(祝日!$B$2:$B$37,ご提出期限早見表!B344)&gt;0,"フィリピン祝日",IF(COUNTIF(祝日!$B$40:$B$66,ご提出期限早見表!B344)&gt;0,"日本の祝日",IF(COUNTIF(祝日!$B$69:$B$77,ご提出期限早見表!B344)&gt;0,"休業日"," ")))</f>
        <v xml:space="preserve"> </v>
      </c>
      <c r="E344" s="18">
        <f>WORKDAY(B344, -15, 祝日!$B$2:$B$75)</f>
        <v>46065</v>
      </c>
      <c r="F344" s="18">
        <f>WORKDAY(B344, -5, 祝日!$B$2:$B$75)</f>
        <v>46083</v>
      </c>
    </row>
    <row r="345" spans="1:6" ht="16.5">
      <c r="B345" s="10">
        <f t="shared" si="11"/>
        <v>46091</v>
      </c>
      <c r="C345" s="4" t="str">
        <f t="shared" si="10"/>
        <v>火</v>
      </c>
      <c r="D345" s="4" t="str">
        <f>IF(COUNTIF(祝日!$B$2:$B$37,ご提出期限早見表!B345)&gt;0,"フィリピン祝日",IF(COUNTIF(祝日!$B$40:$B$66,ご提出期限早見表!B345)&gt;0,"日本の祝日",IF(COUNTIF(祝日!$B$69:$B$77,ご提出期限早見表!B345)&gt;0,"休業日"," ")))</f>
        <v xml:space="preserve"> </v>
      </c>
      <c r="E345" s="18">
        <f>WORKDAY(B345, -15, 祝日!$B$2:$B$75)</f>
        <v>46066</v>
      </c>
      <c r="F345" s="18">
        <f>WORKDAY(B345, -5, 祝日!$B$2:$B$75)</f>
        <v>46084</v>
      </c>
    </row>
    <row r="346" spans="1:6" ht="16.5">
      <c r="B346" s="10">
        <f t="shared" si="11"/>
        <v>46092</v>
      </c>
      <c r="C346" s="4" t="str">
        <f t="shared" si="10"/>
        <v>水</v>
      </c>
      <c r="D346" s="4" t="str">
        <f>IF(COUNTIF(祝日!$B$2:$B$37,ご提出期限早見表!B346)&gt;0,"フィリピン祝日",IF(COUNTIF(祝日!$B$40:$B$66,ご提出期限早見表!B346)&gt;0,"日本の祝日",IF(COUNTIF(祝日!$B$69:$B$77,ご提出期限早見表!B346)&gt;0,"休業日"," ")))</f>
        <v xml:space="preserve"> </v>
      </c>
      <c r="E346" s="18">
        <f>WORKDAY(B346, -15, 祝日!$B$2:$B$75)</f>
        <v>46069</v>
      </c>
      <c r="F346" s="18">
        <f>WORKDAY(B346, -5, 祝日!$B$2:$B$75)</f>
        <v>46085</v>
      </c>
    </row>
    <row r="347" spans="1:6" ht="16.5">
      <c r="B347" s="10">
        <f t="shared" si="11"/>
        <v>46093</v>
      </c>
      <c r="C347" s="4" t="str">
        <f t="shared" si="10"/>
        <v>木</v>
      </c>
      <c r="D347" s="4" t="str">
        <f>IF(COUNTIF(祝日!$B$2:$B$37,ご提出期限早見表!B347)&gt;0,"フィリピン祝日",IF(COUNTIF(祝日!$B$40:$B$66,ご提出期限早見表!B347)&gt;0,"日本の祝日",IF(COUNTIF(祝日!$B$69:$B$77,ご提出期限早見表!B347)&gt;0,"休業日"," ")))</f>
        <v xml:space="preserve"> </v>
      </c>
      <c r="E347" s="18">
        <f>WORKDAY(B347, -15, 祝日!$B$2:$B$75)</f>
        <v>46071</v>
      </c>
      <c r="F347" s="18">
        <f>WORKDAY(B347, -5, 祝日!$B$2:$B$75)</f>
        <v>46086</v>
      </c>
    </row>
    <row r="348" spans="1:6" ht="16.5">
      <c r="B348" s="10">
        <f t="shared" si="11"/>
        <v>46094</v>
      </c>
      <c r="C348" s="4" t="str">
        <f t="shared" si="10"/>
        <v>金</v>
      </c>
      <c r="D348" s="4" t="str">
        <f>IF(COUNTIF(祝日!$B$2:$B$37,ご提出期限早見表!B348)&gt;0,"フィリピン祝日",IF(COUNTIF(祝日!$B$40:$B$66,ご提出期限早見表!B348)&gt;0,"日本の祝日",IF(COUNTIF(祝日!$B$69:$B$77,ご提出期限早見表!B348)&gt;0,"休業日"," ")))</f>
        <v xml:space="preserve"> </v>
      </c>
      <c r="E348" s="18">
        <f>WORKDAY(B348, -15, 祝日!$B$2:$B$75)</f>
        <v>46072</v>
      </c>
      <c r="F348" s="18">
        <f>WORKDAY(B348, -5, 祝日!$B$2:$B$75)</f>
        <v>46087</v>
      </c>
    </row>
    <row r="349" spans="1:6" ht="16.5">
      <c r="B349" s="10">
        <f t="shared" si="11"/>
        <v>46095</v>
      </c>
      <c r="C349" s="4" t="str">
        <f t="shared" si="10"/>
        <v>土</v>
      </c>
      <c r="D349" s="4" t="str">
        <f>IF(COUNTIF(祝日!$B$2:$B$37,ご提出期限早見表!B349)&gt;0,"フィリピン祝日",IF(COUNTIF(祝日!$B$40:$B$66,ご提出期限早見表!B349)&gt;0,"日本の祝日",IF(COUNTIF(祝日!$B$69:$B$77,ご提出期限早見表!B349)&gt;0,"休業日"," ")))</f>
        <v xml:space="preserve"> </v>
      </c>
      <c r="E349" s="18">
        <f>WORKDAY(B349, -15, 祝日!$B$2:$B$75)</f>
        <v>46073</v>
      </c>
      <c r="F349" s="18">
        <f>WORKDAY(B349, -5, 祝日!$B$2:$B$75)</f>
        <v>46090</v>
      </c>
    </row>
    <row r="350" spans="1:6" ht="16.5">
      <c r="B350" s="10">
        <f t="shared" si="11"/>
        <v>46096</v>
      </c>
      <c r="C350" s="4" t="str">
        <f t="shared" si="10"/>
        <v>日</v>
      </c>
      <c r="D350" s="4" t="str">
        <f>IF(COUNTIF(祝日!$B$2:$B$37,ご提出期限早見表!B350)&gt;0,"フィリピン祝日",IF(COUNTIF(祝日!$B$40:$B$66,ご提出期限早見表!B350)&gt;0,"日本の祝日",IF(COUNTIF(祝日!$B$69:$B$77,ご提出期限早見表!B350)&gt;0,"休業日"," ")))</f>
        <v xml:space="preserve"> </v>
      </c>
      <c r="E350" s="18">
        <f>WORKDAY(B350, -15, 祝日!$B$2:$B$75)</f>
        <v>46073</v>
      </c>
      <c r="F350" s="18">
        <f>WORKDAY(B350, -5, 祝日!$B$2:$B$75)</f>
        <v>46090</v>
      </c>
    </row>
    <row r="351" spans="1:6" ht="16.5">
      <c r="B351" s="10">
        <f t="shared" si="11"/>
        <v>46097</v>
      </c>
      <c r="C351" s="4" t="str">
        <f t="shared" si="10"/>
        <v>月</v>
      </c>
      <c r="D351" s="4" t="str">
        <f>IF(COUNTIF(祝日!$B$2:$B$37,ご提出期限早見表!B351)&gt;0,"フィリピン祝日",IF(COUNTIF(祝日!$B$40:$B$66,ご提出期限早見表!B351)&gt;0,"日本の祝日",IF(COUNTIF(祝日!$B$69:$B$77,ご提出期限早見表!B351)&gt;0,"休業日"," ")))</f>
        <v xml:space="preserve"> </v>
      </c>
      <c r="E351" s="18">
        <f>WORKDAY(B351, -15, 祝日!$B$2:$B$75)</f>
        <v>46073</v>
      </c>
      <c r="F351" s="18">
        <f>WORKDAY(B351, -5, 祝日!$B$2:$B$75)</f>
        <v>46090</v>
      </c>
    </row>
    <row r="352" spans="1:6" ht="16.5">
      <c r="B352" s="10">
        <f t="shared" si="11"/>
        <v>46098</v>
      </c>
      <c r="C352" s="4" t="str">
        <f t="shared" si="10"/>
        <v>火</v>
      </c>
      <c r="D352" s="4" t="str">
        <f>IF(COUNTIF(祝日!$B$2:$B$37,ご提出期限早見表!B352)&gt;0,"フィリピン祝日",IF(COUNTIF(祝日!$B$40:$B$66,ご提出期限早見表!B352)&gt;0,"日本の祝日",IF(COUNTIF(祝日!$B$69:$B$77,ご提出期限早見表!B352)&gt;0,"休業日"," ")))</f>
        <v xml:space="preserve"> </v>
      </c>
      <c r="E352" s="18">
        <f>WORKDAY(B352, -15, 祝日!$B$2:$B$75)</f>
        <v>46077</v>
      </c>
      <c r="F352" s="18">
        <f>WORKDAY(B352, -5, 祝日!$B$2:$B$75)</f>
        <v>46091</v>
      </c>
    </row>
    <row r="353" spans="2:6" ht="16.5">
      <c r="B353" s="10">
        <f t="shared" si="11"/>
        <v>46099</v>
      </c>
      <c r="C353" s="4" t="str">
        <f t="shared" si="10"/>
        <v>水</v>
      </c>
      <c r="D353" s="4" t="str">
        <f>IF(COUNTIF(祝日!$B$2:$B$37,ご提出期限早見表!B353)&gt;0,"フィリピン祝日",IF(COUNTIF(祝日!$B$40:$B$66,ご提出期限早見表!B353)&gt;0,"日本の祝日",IF(COUNTIF(祝日!$B$69:$B$77,ご提出期限早見表!B353)&gt;0,"休業日"," ")))</f>
        <v xml:space="preserve"> </v>
      </c>
      <c r="E353" s="18">
        <f>WORKDAY(B353, -15, 祝日!$B$2:$B$75)</f>
        <v>46078</v>
      </c>
      <c r="F353" s="18">
        <f>WORKDAY(B353, -5, 祝日!$B$2:$B$75)</f>
        <v>46092</v>
      </c>
    </row>
    <row r="354" spans="2:6" ht="16.5">
      <c r="B354" s="10">
        <f t="shared" si="11"/>
        <v>46100</v>
      </c>
      <c r="C354" s="4" t="str">
        <f t="shared" si="10"/>
        <v>木</v>
      </c>
      <c r="D354" s="4" t="str">
        <f>IF(COUNTIF(祝日!$B$2:$B$37,ご提出期限早見表!B354)&gt;0,"フィリピン祝日",IF(COUNTIF(祝日!$B$40:$B$66,ご提出期限早見表!B354)&gt;0,"日本の祝日",IF(COUNTIF(祝日!$B$69:$B$77,ご提出期限早見表!B354)&gt;0,"休業日"," ")))</f>
        <v xml:space="preserve"> </v>
      </c>
      <c r="E354" s="18">
        <f>WORKDAY(B354, -15, 祝日!$B$2:$B$75)</f>
        <v>46079</v>
      </c>
      <c r="F354" s="18">
        <f>WORKDAY(B354, -5, 祝日!$B$2:$B$75)</f>
        <v>46093</v>
      </c>
    </row>
    <row r="355" spans="2:6" ht="16.5">
      <c r="B355" s="10">
        <f t="shared" si="11"/>
        <v>46101</v>
      </c>
      <c r="C355" s="4" t="str">
        <f t="shared" si="10"/>
        <v>金</v>
      </c>
      <c r="D355" s="4" t="str">
        <f>IF(COUNTIF(祝日!$B$2:$B$37,ご提出期限早見表!B355)&gt;0,"フィリピン祝日",IF(COUNTIF(祝日!$B$40:$B$66,ご提出期限早見表!B355)&gt;0,"日本の祝日",IF(COUNTIF(祝日!$B$69:$B$77,ご提出期限早見表!B355)&gt;0,"休業日"," ")))</f>
        <v>日本の祝日</v>
      </c>
      <c r="E355" s="18">
        <f>WORKDAY(B355, -15, 祝日!$B$2:$B$75)</f>
        <v>46080</v>
      </c>
      <c r="F355" s="18">
        <f>WORKDAY(B355, -5, 祝日!$B$2:$B$75)</f>
        <v>46094</v>
      </c>
    </row>
    <row r="356" spans="2:6" ht="16.5">
      <c r="B356" s="10">
        <f t="shared" si="11"/>
        <v>46102</v>
      </c>
      <c r="C356" s="4" t="str">
        <f t="shared" ref="C356:C366" si="12">TEXT(B356,"aaa")</f>
        <v>土</v>
      </c>
      <c r="D356" s="4" t="str">
        <f>IF(COUNTIF(祝日!$B$2:$B$37,ご提出期限早見表!B356)&gt;0,"フィリピン祝日",IF(COUNTIF(祝日!$B$40:$B$66,ご提出期限早見表!B356)&gt;0,"日本の祝日",IF(COUNTIF(祝日!$B$69:$B$77,ご提出期限早見表!B356)&gt;0,"休業日"," ")))</f>
        <v>フィリピン祝日</v>
      </c>
      <c r="E356" s="18">
        <f>WORKDAY(B356, -15, 祝日!$B$2:$B$75)</f>
        <v>46080</v>
      </c>
      <c r="F356" s="18">
        <f>WORKDAY(B356, -5, 祝日!$B$2:$B$75)</f>
        <v>46094</v>
      </c>
    </row>
    <row r="357" spans="2:6" ht="16.5">
      <c r="B357" s="10">
        <f t="shared" si="11"/>
        <v>46103</v>
      </c>
      <c r="C357" s="4" t="str">
        <f t="shared" si="12"/>
        <v>日</v>
      </c>
      <c r="D357" s="4" t="str">
        <f>IF(COUNTIF(祝日!$B$2:$B$37,ご提出期限早見表!B357)&gt;0,"フィリピン祝日",IF(COUNTIF(祝日!$B$40:$B$66,ご提出期限早見表!B357)&gt;0,"日本の祝日",IF(COUNTIF(祝日!$B$69:$B$77,ご提出期限早見表!B357)&gt;0,"休業日"," ")))</f>
        <v xml:space="preserve"> </v>
      </c>
      <c r="E357" s="18">
        <f>WORKDAY(B357, -15, 祝日!$B$2:$B$75)</f>
        <v>46080</v>
      </c>
      <c r="F357" s="18">
        <f>WORKDAY(B357, -5, 祝日!$B$2:$B$75)</f>
        <v>46094</v>
      </c>
    </row>
    <row r="358" spans="2:6" ht="16.5">
      <c r="B358" s="10">
        <f t="shared" si="11"/>
        <v>46104</v>
      </c>
      <c r="C358" s="4" t="str">
        <f t="shared" si="12"/>
        <v>月</v>
      </c>
      <c r="D358" s="4" t="str">
        <f>IF(COUNTIF(祝日!$B$2:$B$37,ご提出期限早見表!B358)&gt;0,"フィリピン祝日",IF(COUNTIF(祝日!$B$40:$B$66,ご提出期限早見表!B358)&gt;0,"日本の祝日",IF(COUNTIF(祝日!$B$69:$B$77,ご提出期限早見表!B358)&gt;0,"休業日"," ")))</f>
        <v xml:space="preserve"> </v>
      </c>
      <c r="E358" s="18">
        <f>WORKDAY(B358, -15, 祝日!$B$2:$B$75)</f>
        <v>46080</v>
      </c>
      <c r="F358" s="18">
        <f>WORKDAY(B358, -5, 祝日!$B$2:$B$75)</f>
        <v>46094</v>
      </c>
    </row>
    <row r="359" spans="2:6" ht="16.5">
      <c r="B359" s="10">
        <f t="shared" si="11"/>
        <v>46105</v>
      </c>
      <c r="C359" s="4" t="str">
        <f t="shared" si="12"/>
        <v>火</v>
      </c>
      <c r="D359" s="4" t="str">
        <f>IF(COUNTIF(祝日!$B$2:$B$37,ご提出期限早見表!B359)&gt;0,"フィリピン祝日",IF(COUNTIF(祝日!$B$40:$B$66,ご提出期限早見表!B359)&gt;0,"日本の祝日",IF(COUNTIF(祝日!$B$69:$B$77,ご提出期限早見表!B359)&gt;0,"休業日"," ")))</f>
        <v xml:space="preserve"> </v>
      </c>
      <c r="E359" s="18">
        <f>WORKDAY(B359, -15, 祝日!$B$2:$B$75)</f>
        <v>46083</v>
      </c>
      <c r="F359" s="18">
        <f>WORKDAY(B359, -5, 祝日!$B$2:$B$75)</f>
        <v>46097</v>
      </c>
    </row>
    <row r="360" spans="2:6" ht="16.5">
      <c r="B360" s="10">
        <f t="shared" si="11"/>
        <v>46106</v>
      </c>
      <c r="C360" s="4" t="str">
        <f t="shared" si="12"/>
        <v>水</v>
      </c>
      <c r="D360" s="4" t="str">
        <f>IF(COUNTIF(祝日!$B$2:$B$37,ご提出期限早見表!B360)&gt;0,"フィリピン祝日",IF(COUNTIF(祝日!$B$40:$B$66,ご提出期限早見表!B360)&gt;0,"日本の祝日",IF(COUNTIF(祝日!$B$69:$B$77,ご提出期限早見表!B360)&gt;0,"休業日"," ")))</f>
        <v xml:space="preserve"> </v>
      </c>
      <c r="E360" s="18">
        <f>WORKDAY(B360, -15, 祝日!$B$2:$B$75)</f>
        <v>46084</v>
      </c>
      <c r="F360" s="18">
        <f>WORKDAY(B360, -5, 祝日!$B$2:$B$75)</f>
        <v>46098</v>
      </c>
    </row>
    <row r="361" spans="2:6" ht="16.5">
      <c r="B361" s="10">
        <f t="shared" si="11"/>
        <v>46107</v>
      </c>
      <c r="C361" s="4" t="str">
        <f t="shared" si="12"/>
        <v>木</v>
      </c>
      <c r="D361" s="4" t="str">
        <f>IF(COUNTIF(祝日!$B$2:$B$37,ご提出期限早見表!B361)&gt;0,"フィリピン祝日",IF(COUNTIF(祝日!$B$40:$B$66,ご提出期限早見表!B361)&gt;0,"日本の祝日",IF(COUNTIF(祝日!$B$69:$B$77,ご提出期限早見表!B361)&gt;0,"休業日"," ")))</f>
        <v xml:space="preserve"> </v>
      </c>
      <c r="E361" s="18">
        <f>WORKDAY(B361, -15, 祝日!$B$2:$B$75)</f>
        <v>46085</v>
      </c>
      <c r="F361" s="18">
        <f>WORKDAY(B361, -5, 祝日!$B$2:$B$75)</f>
        <v>46099</v>
      </c>
    </row>
    <row r="362" spans="2:6" ht="16.5">
      <c r="B362" s="10">
        <f t="shared" si="11"/>
        <v>46108</v>
      </c>
      <c r="C362" s="4" t="str">
        <f t="shared" si="12"/>
        <v>金</v>
      </c>
      <c r="D362" s="4" t="str">
        <f>IF(COUNTIF(祝日!$B$2:$B$37,ご提出期限早見表!B362)&gt;0,"フィリピン祝日",IF(COUNTIF(祝日!$B$40:$B$66,ご提出期限早見表!B362)&gt;0,"日本の祝日",IF(COUNTIF(祝日!$B$69:$B$77,ご提出期限早見表!B362)&gt;0,"休業日"," ")))</f>
        <v xml:space="preserve"> </v>
      </c>
      <c r="E362" s="18">
        <f>WORKDAY(B362, -15, 祝日!$B$2:$B$75)</f>
        <v>46086</v>
      </c>
      <c r="F362" s="18">
        <f>WORKDAY(B362, -5, 祝日!$B$2:$B$75)</f>
        <v>46100</v>
      </c>
    </row>
    <row r="363" spans="2:6" ht="16.5">
      <c r="B363" s="10">
        <f t="shared" si="11"/>
        <v>46109</v>
      </c>
      <c r="C363" s="4" t="str">
        <f t="shared" si="12"/>
        <v>土</v>
      </c>
      <c r="D363" s="4" t="str">
        <f>IF(COUNTIF(祝日!$B$2:$B$37,ご提出期限早見表!B363)&gt;0,"フィリピン祝日",IF(COUNTIF(祝日!$B$40:$B$66,ご提出期限早見表!B363)&gt;0,"日本の祝日",IF(COUNTIF(祝日!$B$69:$B$77,ご提出期限早見表!B363)&gt;0,"休業日"," ")))</f>
        <v xml:space="preserve"> </v>
      </c>
      <c r="E363" s="18">
        <f>WORKDAY(B363, -15, 祝日!$B$2:$B$75)</f>
        <v>46087</v>
      </c>
      <c r="F363" s="18">
        <f>WORKDAY(B363, -5, 祝日!$B$2:$B$75)</f>
        <v>46104</v>
      </c>
    </row>
    <row r="364" spans="2:6" ht="16.5">
      <c r="B364" s="10">
        <f t="shared" si="11"/>
        <v>46110</v>
      </c>
      <c r="C364" s="4" t="str">
        <f t="shared" si="12"/>
        <v>日</v>
      </c>
      <c r="D364" s="4" t="str">
        <f>IF(COUNTIF(祝日!$B$2:$B$37,ご提出期限早見表!B364)&gt;0,"フィリピン祝日",IF(COUNTIF(祝日!$B$40:$B$66,ご提出期限早見表!B364)&gt;0,"日本の祝日",IF(COUNTIF(祝日!$B$69:$B$77,ご提出期限早見表!B364)&gt;0,"休業日"," ")))</f>
        <v xml:space="preserve"> </v>
      </c>
      <c r="E364" s="18">
        <f>WORKDAY(B364, -15, 祝日!$B$2:$B$75)</f>
        <v>46087</v>
      </c>
      <c r="F364" s="18">
        <f>WORKDAY(B364, -5, 祝日!$B$2:$B$75)</f>
        <v>46104</v>
      </c>
    </row>
    <row r="365" spans="2:6" ht="16.5">
      <c r="B365" s="10">
        <f t="shared" si="11"/>
        <v>46111</v>
      </c>
      <c r="C365" s="4" t="str">
        <f t="shared" si="12"/>
        <v>月</v>
      </c>
      <c r="D365" s="4" t="str">
        <f>IF(COUNTIF(祝日!$B$2:$B$37,ご提出期限早見表!B365)&gt;0,"フィリピン祝日",IF(COUNTIF(祝日!$B$40:$B$66,ご提出期限早見表!B365)&gt;0,"日本の祝日",IF(COUNTIF(祝日!$B$69:$B$77,ご提出期限早見表!B365)&gt;0,"休業日"," ")))</f>
        <v xml:space="preserve"> </v>
      </c>
      <c r="E365" s="18">
        <f>WORKDAY(B365, -15, 祝日!$B$2:$B$75)</f>
        <v>46087</v>
      </c>
      <c r="F365" s="18">
        <f>WORKDAY(B365, -5, 祝日!$B$2:$B$75)</f>
        <v>46104</v>
      </c>
    </row>
    <row r="366" spans="2:6" ht="16.5">
      <c r="B366" s="10">
        <f t="shared" si="11"/>
        <v>46112</v>
      </c>
      <c r="C366" s="4" t="str">
        <f t="shared" si="12"/>
        <v>火</v>
      </c>
      <c r="D366" s="4" t="str">
        <f>IF(COUNTIF(祝日!$B$2:$B$37,ご提出期限早見表!B366)&gt;0,"フィリピン祝日",IF(COUNTIF(祝日!$B$40:$B$66,ご提出期限早見表!B366)&gt;0,"日本の祝日",IF(COUNTIF(祝日!$B$69:$B$77,ご提出期限早見表!B366)&gt;0,"休業日"," ")))</f>
        <v xml:space="preserve"> </v>
      </c>
      <c r="E366" s="18">
        <f>WORKDAY(B366, -15, 祝日!$B$2:$B$75)</f>
        <v>46090</v>
      </c>
      <c r="F366" s="18">
        <f>WORKDAY(B366, -5, 祝日!$B$2:$B$75)</f>
        <v>46105</v>
      </c>
    </row>
  </sheetData>
  <phoneticPr fontId="4"/>
  <conditionalFormatting sqref="B2:D366">
    <cfRule type="expression" dxfId="6" priority="10">
      <formula>$C2="日"</formula>
    </cfRule>
    <cfRule type="expression" dxfId="5" priority="16">
      <formula>$C2="土"</formula>
    </cfRule>
    <cfRule type="expression" dxfId="4" priority="17">
      <formula>$D2=" "</formula>
    </cfRule>
    <cfRule type="expression" dxfId="3" priority="18">
      <formula>ISTEXT($D2)</formula>
    </cfRule>
  </conditionalFormatting>
  <conditionalFormatting sqref="E2:F366">
    <cfRule type="expression" dxfId="2" priority="1">
      <formula>COUNTIF($E2,"土")</formula>
    </cfRule>
    <cfRule type="expression" dxfId="1" priority="2">
      <formula>#REF!="土"</formula>
    </cfRule>
    <cfRule type="expression" dxfId="0" priority="3">
      <formula>#REF!="日"</formula>
    </cfRule>
  </conditionalFormatting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E04681-5689-4237-B0AF-58354647FF3E}">
  <sheetPr codeName="Sheet4"/>
  <dimension ref="A1:E77"/>
  <sheetViews>
    <sheetView showGridLines="0" zoomScaleNormal="100" workbookViewId="0">
      <pane ySplit="1" topLeftCell="A2" activePane="bottomLeft" state="frozen"/>
      <selection pane="bottomLeft"/>
    </sheetView>
  </sheetViews>
  <sheetFormatPr defaultColWidth="9.140625" defaultRowHeight="17.45" customHeight="1"/>
  <cols>
    <col min="1" max="1" width="3.28515625" style="26" customWidth="1"/>
    <col min="2" max="2" width="15.7109375" style="32" bestFit="1" customWidth="1"/>
    <col min="3" max="3" width="74.140625" style="26" customWidth="1"/>
    <col min="4" max="4" width="25.140625" style="26" customWidth="1"/>
    <col min="5" max="5" width="5.5703125" style="26" customWidth="1"/>
    <col min="6" max="6" width="4.42578125" style="26" customWidth="1"/>
    <col min="7" max="7" width="17" style="26" customWidth="1"/>
    <col min="8" max="8" width="29.85546875" style="26" customWidth="1"/>
    <col min="9" max="10" width="9.140625" style="26"/>
    <col min="11" max="11" width="15.28515625" style="26" bestFit="1" customWidth="1"/>
    <col min="12" max="12" width="21.85546875" style="26" customWidth="1"/>
    <col min="13" max="16384" width="9.140625" style="26"/>
  </cols>
  <sheetData>
    <row r="1" spans="1:5" ht="39" customHeight="1">
      <c r="A1" s="22"/>
      <c r="B1" s="23" t="s">
        <v>19</v>
      </c>
      <c r="C1" s="24" t="s">
        <v>798</v>
      </c>
      <c r="D1" s="24" t="s">
        <v>20</v>
      </c>
      <c r="E1" s="25"/>
    </row>
    <row r="2" spans="1:5" ht="21" customHeight="1">
      <c r="A2" s="27">
        <v>1</v>
      </c>
      <c r="B2" s="28">
        <v>45658</v>
      </c>
      <c r="C2" s="27" t="s">
        <v>21</v>
      </c>
      <c r="D2" s="29"/>
      <c r="E2" s="30"/>
    </row>
    <row r="3" spans="1:5" ht="21" customHeight="1">
      <c r="A3" s="27">
        <v>2</v>
      </c>
      <c r="B3" s="28">
        <v>45686</v>
      </c>
      <c r="C3" s="29" t="s">
        <v>195</v>
      </c>
      <c r="D3" s="29"/>
      <c r="E3" s="30"/>
    </row>
    <row r="4" spans="1:5" ht="21" customHeight="1">
      <c r="A4" s="27">
        <v>3</v>
      </c>
      <c r="B4" s="28">
        <v>45747</v>
      </c>
      <c r="C4" s="29" t="s">
        <v>194</v>
      </c>
      <c r="D4" s="29"/>
      <c r="E4" s="30"/>
    </row>
    <row r="5" spans="1:5" ht="21" customHeight="1">
      <c r="A5" s="27">
        <v>4</v>
      </c>
      <c r="B5" s="28">
        <v>45756</v>
      </c>
      <c r="C5" s="29" t="s">
        <v>205</v>
      </c>
      <c r="D5" s="29"/>
      <c r="E5" s="30"/>
    </row>
    <row r="6" spans="1:5" ht="21" customHeight="1">
      <c r="A6" s="27">
        <v>5</v>
      </c>
      <c r="B6" s="28">
        <v>45764</v>
      </c>
      <c r="C6" s="29" t="s">
        <v>170</v>
      </c>
      <c r="D6" s="29"/>
      <c r="E6" s="25"/>
    </row>
    <row r="7" spans="1:5" ht="21" customHeight="1">
      <c r="A7" s="27">
        <v>6</v>
      </c>
      <c r="B7" s="28">
        <v>45765</v>
      </c>
      <c r="C7" s="29" t="s">
        <v>171</v>
      </c>
      <c r="D7" s="29"/>
      <c r="E7" s="25"/>
    </row>
    <row r="8" spans="1:5" ht="21" customHeight="1">
      <c r="A8" s="27">
        <v>7</v>
      </c>
      <c r="B8" s="28">
        <v>45766</v>
      </c>
      <c r="C8" s="29" t="s">
        <v>172</v>
      </c>
      <c r="D8" s="29"/>
      <c r="E8" s="25"/>
    </row>
    <row r="9" spans="1:5" ht="21" customHeight="1">
      <c r="A9" s="27">
        <v>8</v>
      </c>
      <c r="B9" s="28">
        <v>45778</v>
      </c>
      <c r="C9" s="29" t="s">
        <v>173</v>
      </c>
      <c r="D9" s="29"/>
      <c r="E9" s="30"/>
    </row>
    <row r="10" spans="1:5" ht="21" customHeight="1">
      <c r="A10" s="27">
        <v>9</v>
      </c>
      <c r="B10" s="28">
        <v>45789</v>
      </c>
      <c r="C10" s="29" t="s">
        <v>797</v>
      </c>
      <c r="D10" s="31"/>
      <c r="E10" s="30"/>
    </row>
    <row r="11" spans="1:5" ht="21" customHeight="1">
      <c r="A11" s="27">
        <v>10</v>
      </c>
      <c r="B11" s="28">
        <v>45814</v>
      </c>
      <c r="C11" s="29" t="s">
        <v>796</v>
      </c>
      <c r="D11" s="31"/>
      <c r="E11" s="30"/>
    </row>
    <row r="12" spans="1:5" ht="21" customHeight="1">
      <c r="A12" s="27">
        <v>11</v>
      </c>
      <c r="B12" s="28">
        <v>45820</v>
      </c>
      <c r="C12" s="29" t="s">
        <v>174</v>
      </c>
      <c r="D12" s="31"/>
      <c r="E12" s="30"/>
    </row>
    <row r="13" spans="1:5" ht="21" customHeight="1">
      <c r="A13" s="27">
        <v>12</v>
      </c>
      <c r="B13" s="28">
        <v>45865</v>
      </c>
      <c r="C13" s="29" t="s">
        <v>242</v>
      </c>
      <c r="D13" s="31"/>
      <c r="E13" s="30"/>
    </row>
    <row r="14" spans="1:5" ht="21" customHeight="1">
      <c r="A14" s="27">
        <v>13</v>
      </c>
      <c r="B14" s="28">
        <v>45890</v>
      </c>
      <c r="C14" s="29" t="s">
        <v>175</v>
      </c>
      <c r="D14" s="31"/>
      <c r="E14" s="30"/>
    </row>
    <row r="15" spans="1:5" ht="21" customHeight="1">
      <c r="A15" s="27">
        <v>14</v>
      </c>
      <c r="B15" s="28">
        <v>45894</v>
      </c>
      <c r="C15" s="29" t="s">
        <v>176</v>
      </c>
      <c r="D15" s="31"/>
      <c r="E15" s="30"/>
    </row>
    <row r="16" spans="1:5" ht="21" customHeight="1">
      <c r="A16" s="27">
        <v>15</v>
      </c>
      <c r="B16" s="28">
        <v>45961</v>
      </c>
      <c r="C16" s="29" t="s">
        <v>243</v>
      </c>
      <c r="D16" s="31"/>
      <c r="E16" s="30"/>
    </row>
    <row r="17" spans="1:5" ht="21" customHeight="1">
      <c r="A17" s="27">
        <v>16</v>
      </c>
      <c r="B17" s="28">
        <v>45962</v>
      </c>
      <c r="C17" s="29" t="s">
        <v>22</v>
      </c>
      <c r="D17" s="31"/>
      <c r="E17" s="30"/>
    </row>
    <row r="18" spans="1:5" ht="21" customHeight="1">
      <c r="A18" s="27">
        <v>17</v>
      </c>
      <c r="B18" s="28">
        <v>45991</v>
      </c>
      <c r="C18" s="29" t="s">
        <v>177</v>
      </c>
      <c r="D18" s="31"/>
      <c r="E18" s="30"/>
    </row>
    <row r="19" spans="1:5" ht="21" customHeight="1">
      <c r="A19" s="27">
        <v>18</v>
      </c>
      <c r="B19" s="28">
        <v>45999</v>
      </c>
      <c r="C19" s="29" t="s">
        <v>178</v>
      </c>
      <c r="D19" s="31"/>
      <c r="E19" s="30"/>
    </row>
    <row r="20" spans="1:5" ht="21" customHeight="1">
      <c r="A20" s="27">
        <v>19</v>
      </c>
      <c r="B20" s="28">
        <v>46015</v>
      </c>
      <c r="C20" s="29" t="s">
        <v>206</v>
      </c>
      <c r="D20" s="31"/>
      <c r="E20" s="30"/>
    </row>
    <row r="21" spans="1:5" ht="21" customHeight="1">
      <c r="A21" s="27">
        <v>20</v>
      </c>
      <c r="B21" s="28">
        <v>46016</v>
      </c>
      <c r="C21" s="29" t="s">
        <v>179</v>
      </c>
      <c r="D21" s="31"/>
      <c r="E21" s="30"/>
    </row>
    <row r="22" spans="1:5" ht="21" customHeight="1">
      <c r="A22" s="27">
        <v>21</v>
      </c>
      <c r="B22" s="28">
        <v>46021</v>
      </c>
      <c r="C22" s="29" t="s">
        <v>180</v>
      </c>
      <c r="D22" s="31"/>
      <c r="E22" s="30"/>
    </row>
    <row r="23" spans="1:5" ht="21" customHeight="1">
      <c r="A23" s="27">
        <v>22</v>
      </c>
      <c r="B23" s="28">
        <v>46070</v>
      </c>
      <c r="C23" s="29" t="s">
        <v>195</v>
      </c>
      <c r="D23" s="31"/>
      <c r="E23" s="30"/>
    </row>
    <row r="24" spans="1:5" ht="21" customHeight="1">
      <c r="A24" s="27">
        <v>23</v>
      </c>
      <c r="B24" s="28">
        <v>46102</v>
      </c>
      <c r="C24" s="29" t="s">
        <v>194</v>
      </c>
      <c r="D24" s="31"/>
      <c r="E24" s="30"/>
    </row>
    <row r="25" spans="1:5" ht="21" customHeight="1">
      <c r="A25" s="27">
        <v>24</v>
      </c>
      <c r="B25" s="28"/>
      <c r="C25" s="29"/>
      <c r="D25" s="31"/>
      <c r="E25" s="30"/>
    </row>
    <row r="26" spans="1:5" ht="21" customHeight="1">
      <c r="A26" s="27">
        <v>25</v>
      </c>
      <c r="B26" s="28"/>
      <c r="C26" s="29"/>
      <c r="D26" s="31"/>
      <c r="E26" s="30"/>
    </row>
    <row r="27" spans="1:5" ht="21" customHeight="1">
      <c r="A27" s="27">
        <v>26</v>
      </c>
      <c r="B27" s="28"/>
      <c r="C27" s="29"/>
      <c r="D27" s="29"/>
      <c r="E27" s="30"/>
    </row>
    <row r="28" spans="1:5" ht="21" customHeight="1">
      <c r="A28" s="27">
        <v>27</v>
      </c>
      <c r="B28" s="28"/>
      <c r="C28" s="29"/>
      <c r="D28" s="29"/>
      <c r="E28" s="30"/>
    </row>
    <row r="29" spans="1:5" ht="21" customHeight="1">
      <c r="A29" s="27">
        <v>28</v>
      </c>
      <c r="B29" s="28"/>
      <c r="C29" s="29"/>
      <c r="D29" s="29"/>
      <c r="E29" s="30"/>
    </row>
    <row r="30" spans="1:5" ht="21" customHeight="1">
      <c r="A30" s="27">
        <v>29</v>
      </c>
      <c r="B30" s="28"/>
      <c r="C30" s="29"/>
      <c r="D30" s="29"/>
      <c r="E30" s="30"/>
    </row>
    <row r="31" spans="1:5" ht="21" customHeight="1">
      <c r="A31" s="27">
        <v>30</v>
      </c>
      <c r="B31" s="28"/>
      <c r="C31" s="29"/>
      <c r="D31" s="29"/>
      <c r="E31" s="30"/>
    </row>
    <row r="32" spans="1:5" ht="21" customHeight="1">
      <c r="E32" s="30"/>
    </row>
    <row r="33" spans="1:5" ht="21" customHeight="1">
      <c r="A33" s="22"/>
      <c r="B33" s="23"/>
      <c r="C33" s="24" t="s">
        <v>196</v>
      </c>
      <c r="D33" s="24" t="s">
        <v>20</v>
      </c>
      <c r="E33" s="30"/>
    </row>
    <row r="34" spans="1:5" ht="21" customHeight="1">
      <c r="A34" s="27">
        <v>1</v>
      </c>
      <c r="B34" s="28">
        <v>45658</v>
      </c>
      <c r="C34" s="27" t="s">
        <v>23</v>
      </c>
      <c r="D34" s="29"/>
      <c r="E34" s="30"/>
    </row>
    <row r="35" spans="1:5" ht="21" customHeight="1">
      <c r="A35" s="27">
        <v>2</v>
      </c>
      <c r="B35" s="28">
        <v>45659</v>
      </c>
      <c r="C35" s="27" t="s">
        <v>208</v>
      </c>
      <c r="D35" s="29"/>
      <c r="E35" s="30"/>
    </row>
    <row r="36" spans="1:5" ht="21" customHeight="1">
      <c r="A36" s="27">
        <v>3</v>
      </c>
      <c r="B36" s="28">
        <v>45660</v>
      </c>
      <c r="C36" s="27" t="s">
        <v>208</v>
      </c>
      <c r="D36" s="29"/>
      <c r="E36" s="30"/>
    </row>
    <row r="37" spans="1:5" ht="21" customHeight="1">
      <c r="A37" s="27">
        <v>4</v>
      </c>
      <c r="B37" s="28">
        <v>45670</v>
      </c>
      <c r="C37" s="27" t="s">
        <v>24</v>
      </c>
      <c r="D37" s="29"/>
      <c r="E37" s="30"/>
    </row>
    <row r="38" spans="1:5" ht="21" customHeight="1">
      <c r="A38" s="27">
        <v>5</v>
      </c>
      <c r="B38" s="28">
        <v>45699</v>
      </c>
      <c r="C38" s="27" t="s">
        <v>25</v>
      </c>
      <c r="D38" s="29"/>
    </row>
    <row r="39" spans="1:5" ht="17.45" customHeight="1">
      <c r="A39" s="27">
        <v>6</v>
      </c>
      <c r="B39" s="28">
        <v>45712</v>
      </c>
      <c r="C39" s="27" t="s">
        <v>244</v>
      </c>
      <c r="D39" s="29"/>
    </row>
    <row r="40" spans="1:5" ht="21" customHeight="1">
      <c r="A40" s="27">
        <v>7</v>
      </c>
      <c r="B40" s="28">
        <v>45736</v>
      </c>
      <c r="C40" s="27" t="s">
        <v>27</v>
      </c>
      <c r="D40" s="29"/>
    </row>
    <row r="41" spans="1:5" ht="21" customHeight="1">
      <c r="A41" s="27">
        <v>8</v>
      </c>
      <c r="B41" s="28">
        <v>45776</v>
      </c>
      <c r="C41" s="27" t="s">
        <v>28</v>
      </c>
      <c r="D41" s="29"/>
    </row>
    <row r="42" spans="1:5" ht="21" customHeight="1">
      <c r="A42" s="27">
        <v>9</v>
      </c>
      <c r="B42" s="28">
        <v>45780</v>
      </c>
      <c r="C42" s="27" t="s">
        <v>29</v>
      </c>
      <c r="D42" s="29"/>
    </row>
    <row r="43" spans="1:5" ht="21" customHeight="1">
      <c r="A43" s="27">
        <v>10</v>
      </c>
      <c r="B43" s="28">
        <v>45781</v>
      </c>
      <c r="C43" s="27" t="s">
        <v>207</v>
      </c>
      <c r="D43" s="29"/>
    </row>
    <row r="44" spans="1:5" ht="21" customHeight="1">
      <c r="A44" s="27">
        <v>11</v>
      </c>
      <c r="B44" s="28">
        <v>45782</v>
      </c>
      <c r="C44" s="27" t="s">
        <v>245</v>
      </c>
      <c r="D44" s="29"/>
    </row>
    <row r="45" spans="1:5" ht="21" customHeight="1">
      <c r="A45" s="27">
        <v>12</v>
      </c>
      <c r="B45" s="28">
        <v>45783</v>
      </c>
      <c r="C45" s="27" t="s">
        <v>246</v>
      </c>
      <c r="D45" s="29"/>
    </row>
    <row r="46" spans="1:5" ht="21" customHeight="1">
      <c r="A46" s="27">
        <v>13</v>
      </c>
      <c r="B46" s="28">
        <v>45859</v>
      </c>
      <c r="C46" s="27" t="s">
        <v>30</v>
      </c>
      <c r="D46" s="29"/>
    </row>
    <row r="47" spans="1:5" ht="21" customHeight="1">
      <c r="A47" s="27">
        <v>14</v>
      </c>
      <c r="B47" s="28">
        <v>45880</v>
      </c>
      <c r="C47" s="27" t="s">
        <v>31</v>
      </c>
      <c r="D47" s="29"/>
    </row>
    <row r="48" spans="1:5" ht="21" customHeight="1">
      <c r="A48" s="27">
        <v>15</v>
      </c>
      <c r="B48" s="28">
        <v>45881</v>
      </c>
      <c r="C48" s="27" t="s">
        <v>247</v>
      </c>
      <c r="D48" s="29"/>
    </row>
    <row r="49" spans="1:4" ht="21" customHeight="1">
      <c r="A49" s="27">
        <v>16</v>
      </c>
      <c r="B49" s="28">
        <v>45915</v>
      </c>
      <c r="C49" s="27" t="s">
        <v>32</v>
      </c>
      <c r="D49" s="29"/>
    </row>
    <row r="50" spans="1:4" ht="21" customHeight="1">
      <c r="A50" s="27">
        <v>17</v>
      </c>
      <c r="B50" s="28">
        <v>45923</v>
      </c>
      <c r="C50" s="27" t="s">
        <v>33</v>
      </c>
      <c r="D50" s="29"/>
    </row>
    <row r="51" spans="1:4" ht="21" customHeight="1">
      <c r="A51" s="27">
        <v>18</v>
      </c>
      <c r="B51" s="28">
        <v>45943</v>
      </c>
      <c r="C51" s="27" t="s">
        <v>181</v>
      </c>
      <c r="D51" s="29"/>
    </row>
    <row r="52" spans="1:4" ht="21" customHeight="1">
      <c r="A52" s="27">
        <v>19</v>
      </c>
      <c r="B52" s="28">
        <v>45964</v>
      </c>
      <c r="C52" s="27" t="s">
        <v>34</v>
      </c>
      <c r="D52" s="29"/>
    </row>
    <row r="53" spans="1:4" ht="21" customHeight="1">
      <c r="A53" s="27">
        <v>20</v>
      </c>
      <c r="B53" s="28">
        <v>45984</v>
      </c>
      <c r="C53" s="27" t="s">
        <v>35</v>
      </c>
      <c r="D53" s="29"/>
    </row>
    <row r="54" spans="1:4" ht="21" customHeight="1">
      <c r="A54" s="27">
        <v>21</v>
      </c>
      <c r="B54" s="28">
        <v>45985</v>
      </c>
      <c r="C54" s="27" t="s">
        <v>248</v>
      </c>
      <c r="D54" s="29"/>
    </row>
    <row r="55" spans="1:4" ht="21" customHeight="1">
      <c r="A55" s="27">
        <v>22</v>
      </c>
      <c r="B55" s="28">
        <v>46034</v>
      </c>
      <c r="C55" s="27" t="s">
        <v>24</v>
      </c>
      <c r="D55" s="29"/>
    </row>
    <row r="56" spans="1:4" ht="21" customHeight="1">
      <c r="A56" s="27">
        <v>23</v>
      </c>
      <c r="B56" s="28">
        <v>46064</v>
      </c>
      <c r="C56" s="27" t="s">
        <v>25</v>
      </c>
      <c r="D56" s="29"/>
    </row>
    <row r="57" spans="1:4" ht="21" customHeight="1">
      <c r="A57" s="27">
        <v>24</v>
      </c>
      <c r="B57" s="28">
        <v>46076</v>
      </c>
      <c r="C57" s="27" t="s">
        <v>26</v>
      </c>
      <c r="D57" s="29"/>
    </row>
    <row r="58" spans="1:4" ht="21" customHeight="1">
      <c r="A58" s="27">
        <v>25</v>
      </c>
      <c r="B58" s="28">
        <v>46101</v>
      </c>
      <c r="C58" s="27" t="s">
        <v>27</v>
      </c>
      <c r="D58" s="29"/>
    </row>
    <row r="59" spans="1:4" ht="21" customHeight="1">
      <c r="A59" s="27">
        <v>26</v>
      </c>
      <c r="B59" s="28"/>
      <c r="C59" s="27"/>
      <c r="D59" s="29"/>
    </row>
    <row r="60" spans="1:4" ht="21" customHeight="1">
      <c r="A60" s="27">
        <v>27</v>
      </c>
      <c r="B60" s="28"/>
      <c r="C60" s="27"/>
      <c r="D60" s="29"/>
    </row>
    <row r="61" spans="1:4" ht="21" customHeight="1">
      <c r="A61" s="27">
        <v>28</v>
      </c>
      <c r="B61" s="28"/>
      <c r="C61" s="27"/>
      <c r="D61" s="29"/>
    </row>
    <row r="62" spans="1:4" ht="21" customHeight="1">
      <c r="A62" s="27">
        <v>29</v>
      </c>
      <c r="B62" s="28"/>
      <c r="C62" s="27"/>
      <c r="D62" s="29"/>
    </row>
    <row r="63" spans="1:4" ht="21" customHeight="1">
      <c r="A63" s="27">
        <v>30</v>
      </c>
      <c r="B63" s="28"/>
      <c r="C63" s="27"/>
      <c r="D63" s="29"/>
    </row>
    <row r="64" spans="1:4" ht="21" customHeight="1"/>
    <row r="65" spans="1:4" ht="21" customHeight="1">
      <c r="A65" s="22"/>
      <c r="B65" s="23"/>
      <c r="C65" s="24" t="s">
        <v>36</v>
      </c>
      <c r="D65" s="24" t="s">
        <v>20</v>
      </c>
    </row>
    <row r="66" spans="1:4" ht="21" customHeight="1">
      <c r="A66" s="27">
        <v>1</v>
      </c>
      <c r="B66" s="28">
        <v>45881</v>
      </c>
      <c r="C66" s="27" t="s">
        <v>247</v>
      </c>
      <c r="D66" s="29"/>
    </row>
    <row r="67" spans="1:4" ht="21" customHeight="1">
      <c r="A67" s="27">
        <v>2</v>
      </c>
      <c r="B67" s="28">
        <v>46020</v>
      </c>
      <c r="C67" s="27" t="s">
        <v>249</v>
      </c>
      <c r="D67" s="29"/>
    </row>
    <row r="68" spans="1:4" ht="21" customHeight="1">
      <c r="A68" s="27">
        <v>3</v>
      </c>
      <c r="B68" s="28">
        <v>46021</v>
      </c>
      <c r="C68" s="27" t="s">
        <v>249</v>
      </c>
      <c r="D68" s="29"/>
    </row>
    <row r="69" spans="1:4" ht="21" customHeight="1">
      <c r="A69" s="27">
        <v>4</v>
      </c>
      <c r="B69" s="28">
        <v>46022</v>
      </c>
      <c r="C69" s="27" t="s">
        <v>249</v>
      </c>
      <c r="D69" s="29"/>
    </row>
    <row r="70" spans="1:4" ht="21" customHeight="1">
      <c r="A70" s="27">
        <v>5</v>
      </c>
      <c r="B70" s="28">
        <v>46023</v>
      </c>
      <c r="C70" s="27" t="s">
        <v>249</v>
      </c>
      <c r="D70" s="29"/>
    </row>
    <row r="71" spans="1:4" ht="21" customHeight="1">
      <c r="A71" s="27">
        <v>6</v>
      </c>
      <c r="B71" s="28">
        <v>46024</v>
      </c>
      <c r="C71" s="27" t="s">
        <v>249</v>
      </c>
      <c r="D71" s="29"/>
    </row>
    <row r="72" spans="1:4" ht="21" customHeight="1">
      <c r="A72" s="27">
        <v>7</v>
      </c>
      <c r="B72" s="28">
        <v>46025</v>
      </c>
      <c r="C72" s="27" t="s">
        <v>249</v>
      </c>
      <c r="D72" s="29"/>
    </row>
    <row r="73" spans="1:4" ht="21" customHeight="1">
      <c r="A73" s="27">
        <v>8</v>
      </c>
      <c r="B73" s="28"/>
      <c r="C73" s="27"/>
      <c r="D73" s="29"/>
    </row>
    <row r="74" spans="1:4" ht="21" customHeight="1">
      <c r="A74" s="27">
        <v>9</v>
      </c>
      <c r="B74" s="28"/>
      <c r="C74" s="27"/>
      <c r="D74" s="29"/>
    </row>
    <row r="75" spans="1:4" ht="21" customHeight="1">
      <c r="A75" s="27">
        <v>10</v>
      </c>
      <c r="B75" s="28"/>
      <c r="C75" s="27"/>
      <c r="D75" s="29"/>
    </row>
    <row r="76" spans="1:4" ht="21" customHeight="1"/>
    <row r="77" spans="1:4" ht="21" customHeight="1"/>
  </sheetData>
  <sortState xmlns:xlrd2="http://schemas.microsoft.com/office/spreadsheetml/2017/richdata2" ref="B3:C24">
    <sortCondition ref="B2:B24"/>
  </sortState>
  <phoneticPr fontId="4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A8F4F6-F749-4F00-99BF-D4C5395E2C80}">
  <dimension ref="A1:AU46"/>
  <sheetViews>
    <sheetView zoomScale="80" zoomScaleNormal="80" workbookViewId="0">
      <selection activeCell="D2" sqref="D2:AS2"/>
    </sheetView>
  </sheetViews>
  <sheetFormatPr defaultColWidth="36.7109375" defaultRowHeight="18.75"/>
  <cols>
    <col min="1" max="1" width="36.7109375" style="38"/>
    <col min="2" max="16384" width="36.7109375" style="14"/>
  </cols>
  <sheetData>
    <row r="1" spans="1:47">
      <c r="A1" s="37" t="s">
        <v>254</v>
      </c>
      <c r="B1" s="37" t="s">
        <v>255</v>
      </c>
      <c r="C1" s="37" t="s">
        <v>256</v>
      </c>
      <c r="AU1" s="38"/>
    </row>
    <row r="2" spans="1:47" s="38" customFormat="1" ht="18">
      <c r="A2" s="38" t="s">
        <v>257</v>
      </c>
      <c r="B2" s="38" t="s">
        <v>258</v>
      </c>
      <c r="C2" s="38" t="s">
        <v>259</v>
      </c>
      <c r="D2" s="38" t="s">
        <v>260</v>
      </c>
      <c r="E2" s="38" t="s">
        <v>261</v>
      </c>
      <c r="F2" s="38" t="s">
        <v>262</v>
      </c>
      <c r="G2" s="38" t="s">
        <v>263</v>
      </c>
      <c r="H2" s="38" t="s">
        <v>264</v>
      </c>
      <c r="I2" s="38" t="s">
        <v>265</v>
      </c>
      <c r="J2" s="38" t="s">
        <v>266</v>
      </c>
      <c r="K2" s="38" t="s">
        <v>267</v>
      </c>
      <c r="L2" s="38" t="s">
        <v>268</v>
      </c>
      <c r="M2" s="38" t="s">
        <v>269</v>
      </c>
      <c r="N2" s="38" t="s">
        <v>270</v>
      </c>
      <c r="O2" s="38" t="s">
        <v>271</v>
      </c>
      <c r="P2" s="38" t="s">
        <v>272</v>
      </c>
      <c r="Q2" s="38" t="s">
        <v>273</v>
      </c>
      <c r="R2" s="38" t="s">
        <v>274</v>
      </c>
      <c r="S2" s="38" t="s">
        <v>275</v>
      </c>
      <c r="T2" s="38" t="s">
        <v>276</v>
      </c>
      <c r="U2" s="38" t="s">
        <v>277</v>
      </c>
      <c r="V2" s="38" t="s">
        <v>278</v>
      </c>
      <c r="W2" s="38" t="s">
        <v>279</v>
      </c>
      <c r="X2" s="38" t="s">
        <v>280</v>
      </c>
      <c r="Y2" s="38" t="s">
        <v>281</v>
      </c>
      <c r="Z2" s="38" t="s">
        <v>282</v>
      </c>
      <c r="AA2" s="38" t="s">
        <v>283</v>
      </c>
      <c r="AB2" s="38" t="s">
        <v>284</v>
      </c>
      <c r="AC2" s="38" t="s">
        <v>292</v>
      </c>
      <c r="AD2" s="38" t="s">
        <v>293</v>
      </c>
      <c r="AE2" s="38" t="s">
        <v>294</v>
      </c>
      <c r="AF2" s="38" t="s">
        <v>295</v>
      </c>
      <c r="AG2" s="38" t="s">
        <v>296</v>
      </c>
      <c r="AH2" s="38" t="s">
        <v>297</v>
      </c>
      <c r="AI2" s="38" t="s">
        <v>298</v>
      </c>
      <c r="AJ2" s="38" t="s">
        <v>299</v>
      </c>
      <c r="AK2" s="39" t="s">
        <v>285</v>
      </c>
      <c r="AL2" s="39" t="s">
        <v>286</v>
      </c>
      <c r="AM2" s="39" t="s">
        <v>287</v>
      </c>
      <c r="AN2" s="39" t="s">
        <v>288</v>
      </c>
      <c r="AO2" s="39" t="s">
        <v>289</v>
      </c>
      <c r="AP2" s="39" t="s">
        <v>290</v>
      </c>
      <c r="AQ2" s="39" t="s">
        <v>291</v>
      </c>
      <c r="AR2" s="38" t="s">
        <v>301</v>
      </c>
      <c r="AS2" s="38" t="s">
        <v>300</v>
      </c>
    </row>
    <row r="3" spans="1:47" s="38" customFormat="1">
      <c r="A3" s="38" t="s">
        <v>302</v>
      </c>
      <c r="B3" s="14" t="s">
        <v>303</v>
      </c>
      <c r="C3" s="14" t="s">
        <v>2</v>
      </c>
      <c r="D3" s="14" t="s">
        <v>3</v>
      </c>
      <c r="E3" s="14" t="s">
        <v>95</v>
      </c>
      <c r="F3" s="14" t="s">
        <v>209</v>
      </c>
      <c r="G3" s="14" t="s">
        <v>209</v>
      </c>
      <c r="H3" s="14" t="s">
        <v>304</v>
      </c>
      <c r="I3" s="14" t="s">
        <v>141</v>
      </c>
      <c r="J3" s="14" t="s">
        <v>769</v>
      </c>
      <c r="K3" s="14" t="s">
        <v>769</v>
      </c>
      <c r="L3" s="14" t="s">
        <v>769</v>
      </c>
      <c r="M3" s="14" t="s">
        <v>305</v>
      </c>
      <c r="N3" s="14" t="s">
        <v>306</v>
      </c>
      <c r="O3" s="14" t="s">
        <v>307</v>
      </c>
      <c r="P3" s="14" t="s">
        <v>308</v>
      </c>
      <c r="Q3" s="14" t="s">
        <v>309</v>
      </c>
      <c r="R3" s="14" t="s">
        <v>310</v>
      </c>
      <c r="S3" s="14" t="s">
        <v>311</v>
      </c>
      <c r="T3" s="14" t="s">
        <v>312</v>
      </c>
      <c r="U3" s="14" t="s">
        <v>313</v>
      </c>
      <c r="V3" s="14" t="s">
        <v>314</v>
      </c>
      <c r="W3" s="14" t="s">
        <v>315</v>
      </c>
      <c r="X3" s="14" t="s">
        <v>316</v>
      </c>
      <c r="Y3" s="14" t="s">
        <v>317</v>
      </c>
      <c r="Z3" s="14" t="s">
        <v>318</v>
      </c>
      <c r="AA3" s="14" t="s">
        <v>319</v>
      </c>
      <c r="AB3" s="14" t="s">
        <v>320</v>
      </c>
      <c r="AC3" s="14" t="s">
        <v>328</v>
      </c>
      <c r="AD3" s="14" t="s">
        <v>328</v>
      </c>
      <c r="AE3" s="14" t="s">
        <v>329</v>
      </c>
      <c r="AF3" s="14" t="s">
        <v>330</v>
      </c>
      <c r="AG3" s="14" t="s">
        <v>331</v>
      </c>
      <c r="AH3" s="14" t="s">
        <v>332</v>
      </c>
      <c r="AI3" s="40" t="s">
        <v>333</v>
      </c>
      <c r="AJ3" s="14" t="s">
        <v>334</v>
      </c>
      <c r="AK3" s="14" t="s">
        <v>321</v>
      </c>
      <c r="AL3" s="14" t="s">
        <v>322</v>
      </c>
      <c r="AM3" s="14" t="s">
        <v>323</v>
      </c>
      <c r="AN3" s="14" t="s">
        <v>324</v>
      </c>
      <c r="AO3" s="14" t="s">
        <v>325</v>
      </c>
      <c r="AP3" s="14" t="s">
        <v>326</v>
      </c>
      <c r="AQ3" s="14" t="s">
        <v>327</v>
      </c>
    </row>
    <row r="4" spans="1:47">
      <c r="B4" s="14" t="s">
        <v>335</v>
      </c>
      <c r="C4" s="14" t="s">
        <v>336</v>
      </c>
      <c r="D4" s="14" t="s">
        <v>69</v>
      </c>
      <c r="E4" s="14" t="s">
        <v>96</v>
      </c>
      <c r="F4" s="14" t="s">
        <v>210</v>
      </c>
      <c r="G4" s="14" t="s">
        <v>210</v>
      </c>
      <c r="H4" s="14" t="s">
        <v>112</v>
      </c>
      <c r="I4" s="14" t="s">
        <v>142</v>
      </c>
      <c r="J4" s="14" t="s">
        <v>770</v>
      </c>
      <c r="K4" s="14" t="s">
        <v>770</v>
      </c>
      <c r="L4" s="14" t="s">
        <v>770</v>
      </c>
      <c r="M4" s="14" t="s">
        <v>188</v>
      </c>
      <c r="N4" s="14" t="s">
        <v>337</v>
      </c>
      <c r="O4" s="14" t="s">
        <v>338</v>
      </c>
      <c r="P4" s="14" t="s">
        <v>339</v>
      </c>
      <c r="Q4" s="14" t="s">
        <v>340</v>
      </c>
      <c r="R4" s="14" t="s">
        <v>341</v>
      </c>
      <c r="S4" s="14" t="s">
        <v>342</v>
      </c>
      <c r="T4" s="14" t="s">
        <v>343</v>
      </c>
      <c r="U4" s="14" t="s">
        <v>344</v>
      </c>
      <c r="V4" s="14" t="s">
        <v>345</v>
      </c>
      <c r="W4" s="14" t="s">
        <v>346</v>
      </c>
      <c r="X4" s="14" t="s">
        <v>347</v>
      </c>
      <c r="Y4" s="14" t="s">
        <v>348</v>
      </c>
      <c r="Z4" s="14" t="s">
        <v>349</v>
      </c>
      <c r="AA4" s="14" t="s">
        <v>350</v>
      </c>
      <c r="AB4" s="14" t="s">
        <v>351</v>
      </c>
      <c r="AC4" s="14" t="s">
        <v>359</v>
      </c>
      <c r="AD4" s="14" t="s">
        <v>359</v>
      </c>
      <c r="AE4" s="14" t="s">
        <v>360</v>
      </c>
      <c r="AF4" s="14" t="s">
        <v>361</v>
      </c>
      <c r="AG4" s="14" t="s">
        <v>362</v>
      </c>
      <c r="AH4" s="14" t="s">
        <v>363</v>
      </c>
      <c r="AI4" s="14" t="s">
        <v>364</v>
      </c>
      <c r="AJ4" s="14" t="s">
        <v>365</v>
      </c>
      <c r="AK4" s="14" t="s">
        <v>352</v>
      </c>
      <c r="AL4" s="14" t="s">
        <v>353</v>
      </c>
      <c r="AM4" s="14" t="s">
        <v>354</v>
      </c>
      <c r="AN4" s="14" t="s">
        <v>355</v>
      </c>
      <c r="AO4" s="14" t="s">
        <v>356</v>
      </c>
      <c r="AP4" s="14" t="s">
        <v>357</v>
      </c>
      <c r="AQ4" s="14" t="s">
        <v>358</v>
      </c>
    </row>
    <row r="5" spans="1:47">
      <c r="B5" s="14" t="s">
        <v>366</v>
      </c>
      <c r="C5" s="14" t="s">
        <v>42</v>
      </c>
      <c r="D5" s="14" t="s">
        <v>70</v>
      </c>
      <c r="E5" s="14" t="s">
        <v>97</v>
      </c>
      <c r="F5" s="14" t="s">
        <v>211</v>
      </c>
      <c r="G5" s="14" t="s">
        <v>211</v>
      </c>
      <c r="H5" s="14" t="s">
        <v>113</v>
      </c>
      <c r="I5" s="14" t="s">
        <v>143</v>
      </c>
      <c r="J5" s="14" t="s">
        <v>771</v>
      </c>
      <c r="K5" s="14" t="s">
        <v>771</v>
      </c>
      <c r="L5" s="14" t="s">
        <v>771</v>
      </c>
      <c r="M5" s="14" t="s">
        <v>189</v>
      </c>
      <c r="N5" s="14" t="s">
        <v>367</v>
      </c>
      <c r="O5" s="14" t="s">
        <v>368</v>
      </c>
      <c r="P5" s="14" t="s">
        <v>369</v>
      </c>
      <c r="Q5" s="14" t="s">
        <v>370</v>
      </c>
      <c r="R5" s="14" t="s">
        <v>371</v>
      </c>
      <c r="S5" s="14" t="s">
        <v>372</v>
      </c>
      <c r="T5" s="14" t="s">
        <v>373</v>
      </c>
      <c r="U5" s="14" t="s">
        <v>374</v>
      </c>
      <c r="V5" s="14" t="s">
        <v>375</v>
      </c>
      <c r="W5" s="14" t="s">
        <v>376</v>
      </c>
      <c r="X5" s="14" t="s">
        <v>377</v>
      </c>
      <c r="Y5" s="14" t="s">
        <v>378</v>
      </c>
      <c r="Z5" s="14" t="s">
        <v>379</v>
      </c>
      <c r="AA5" s="14" t="s">
        <v>380</v>
      </c>
      <c r="AB5" s="14" t="s">
        <v>381</v>
      </c>
      <c r="AC5" s="14" t="s">
        <v>389</v>
      </c>
      <c r="AD5" s="14" t="s">
        <v>389</v>
      </c>
      <c r="AE5" s="14" t="s">
        <v>390</v>
      </c>
      <c r="AF5" s="14" t="s">
        <v>391</v>
      </c>
      <c r="AG5" s="14" t="s">
        <v>392</v>
      </c>
      <c r="AH5" s="14" t="s">
        <v>393</v>
      </c>
      <c r="AI5" s="14" t="s">
        <v>394</v>
      </c>
      <c r="AJ5" s="14" t="s">
        <v>395</v>
      </c>
      <c r="AK5" s="14" t="s">
        <v>382</v>
      </c>
      <c r="AL5" s="14" t="s">
        <v>383</v>
      </c>
      <c r="AM5" s="14" t="s">
        <v>384</v>
      </c>
      <c r="AN5" s="14" t="s">
        <v>385</v>
      </c>
      <c r="AO5" s="14" t="s">
        <v>386</v>
      </c>
      <c r="AP5" s="14" t="s">
        <v>387</v>
      </c>
      <c r="AQ5" s="14" t="s">
        <v>388</v>
      </c>
    </row>
    <row r="6" spans="1:47">
      <c r="B6" s="14" t="s">
        <v>396</v>
      </c>
      <c r="C6" s="14" t="s">
        <v>43</v>
      </c>
      <c r="D6" s="14" t="s">
        <v>71</v>
      </c>
      <c r="E6" s="14" t="s">
        <v>98</v>
      </c>
      <c r="F6" s="14" t="s">
        <v>212</v>
      </c>
      <c r="G6" s="14" t="s">
        <v>212</v>
      </c>
      <c r="H6" s="14" t="s">
        <v>114</v>
      </c>
      <c r="I6" s="14" t="s">
        <v>148</v>
      </c>
      <c r="J6" s="14" t="s">
        <v>772</v>
      </c>
      <c r="K6" s="14" t="s">
        <v>772</v>
      </c>
      <c r="L6" s="14" t="s">
        <v>772</v>
      </c>
      <c r="M6" s="14" t="s">
        <v>190</v>
      </c>
      <c r="N6" s="14" t="s">
        <v>397</v>
      </c>
      <c r="O6" s="14" t="s">
        <v>398</v>
      </c>
      <c r="P6" s="14" t="s">
        <v>399</v>
      </c>
      <c r="Q6" s="14" t="s">
        <v>400</v>
      </c>
      <c r="R6" s="14" t="s">
        <v>401</v>
      </c>
      <c r="S6" s="14" t="s">
        <v>402</v>
      </c>
      <c r="T6" s="14" t="s">
        <v>403</v>
      </c>
      <c r="U6" s="14" t="s">
        <v>404</v>
      </c>
      <c r="V6" s="14" t="s">
        <v>405</v>
      </c>
      <c r="W6" s="14" t="s">
        <v>406</v>
      </c>
      <c r="X6" s="14" t="s">
        <v>407</v>
      </c>
      <c r="Y6" s="14" t="s">
        <v>408</v>
      </c>
      <c r="Z6" s="14" t="s">
        <v>409</v>
      </c>
      <c r="AA6" s="14" t="s">
        <v>410</v>
      </c>
      <c r="AB6" s="14" t="s">
        <v>411</v>
      </c>
      <c r="AC6" s="14" t="s">
        <v>418</v>
      </c>
      <c r="AD6" s="14" t="s">
        <v>418</v>
      </c>
      <c r="AE6" s="14" t="s">
        <v>419</v>
      </c>
      <c r="AF6" s="14" t="s">
        <v>420</v>
      </c>
      <c r="AG6" s="14" t="s">
        <v>421</v>
      </c>
      <c r="AH6" s="14" t="s">
        <v>422</v>
      </c>
      <c r="AI6" s="14" t="s">
        <v>423</v>
      </c>
      <c r="AJ6" s="14" t="s">
        <v>424</v>
      </c>
      <c r="AK6" s="14" t="s">
        <v>412</v>
      </c>
      <c r="AL6" s="14" t="s">
        <v>413</v>
      </c>
      <c r="AM6" s="14" t="s">
        <v>414</v>
      </c>
      <c r="AN6" s="14" t="s">
        <v>415</v>
      </c>
      <c r="AP6" s="14" t="s">
        <v>416</v>
      </c>
      <c r="AQ6" s="14" t="s">
        <v>417</v>
      </c>
    </row>
    <row r="7" spans="1:47">
      <c r="B7" s="14" t="s">
        <v>425</v>
      </c>
      <c r="C7" s="14" t="s">
        <v>44</v>
      </c>
      <c r="D7" s="14" t="s">
        <v>72</v>
      </c>
      <c r="E7" s="14" t="s">
        <v>99</v>
      </c>
      <c r="F7" s="14" t="s">
        <v>213</v>
      </c>
      <c r="G7" s="14" t="s">
        <v>213</v>
      </c>
      <c r="H7" s="14" t="s">
        <v>115</v>
      </c>
      <c r="I7" s="14" t="s">
        <v>144</v>
      </c>
      <c r="J7" s="14" t="s">
        <v>773</v>
      </c>
      <c r="K7" s="14" t="s">
        <v>773</v>
      </c>
      <c r="L7" s="14" t="s">
        <v>773</v>
      </c>
      <c r="M7" s="14" t="s">
        <v>202</v>
      </c>
      <c r="N7" s="14" t="s">
        <v>426</v>
      </c>
      <c r="O7" s="14" t="s">
        <v>427</v>
      </c>
      <c r="P7" s="14" t="s">
        <v>428</v>
      </c>
      <c r="Q7" s="14" t="s">
        <v>429</v>
      </c>
      <c r="R7" s="14" t="s">
        <v>430</v>
      </c>
      <c r="S7" s="14" t="s">
        <v>431</v>
      </c>
      <c r="T7" s="14" t="s">
        <v>432</v>
      </c>
      <c r="U7" s="14" t="s">
        <v>433</v>
      </c>
      <c r="V7" s="14" t="s">
        <v>434</v>
      </c>
      <c r="W7" s="14" t="s">
        <v>435</v>
      </c>
      <c r="X7" s="14" t="s">
        <v>436</v>
      </c>
      <c r="Y7" s="14" t="s">
        <v>437</v>
      </c>
      <c r="Z7" s="14" t="s">
        <v>438</v>
      </c>
      <c r="AA7" s="14" t="s">
        <v>439</v>
      </c>
      <c r="AB7" s="14" t="s">
        <v>440</v>
      </c>
      <c r="AC7" s="14" t="s">
        <v>444</v>
      </c>
      <c r="AD7" s="14" t="s">
        <v>444</v>
      </c>
      <c r="AE7" s="14" t="s">
        <v>445</v>
      </c>
      <c r="AF7" s="14" t="s">
        <v>446</v>
      </c>
      <c r="AG7" s="14" t="s">
        <v>447</v>
      </c>
      <c r="AH7" s="14" t="s">
        <v>448</v>
      </c>
      <c r="AI7" s="14" t="s">
        <v>449</v>
      </c>
      <c r="AJ7" s="14" t="s">
        <v>450</v>
      </c>
      <c r="AK7" s="14" t="s">
        <v>441</v>
      </c>
      <c r="AP7" s="14" t="s">
        <v>442</v>
      </c>
      <c r="AQ7" s="14" t="s">
        <v>443</v>
      </c>
    </row>
    <row r="8" spans="1:47">
      <c r="B8" s="14" t="s">
        <v>451</v>
      </c>
      <c r="C8" s="14" t="s">
        <v>45</v>
      </c>
      <c r="D8" s="14" t="s">
        <v>73</v>
      </c>
      <c r="E8" s="14" t="s">
        <v>198</v>
      </c>
      <c r="F8" s="14" t="s">
        <v>214</v>
      </c>
      <c r="G8" s="14" t="s">
        <v>234</v>
      </c>
      <c r="H8" s="14" t="s">
        <v>116</v>
      </c>
      <c r="I8" s="14" t="s">
        <v>145</v>
      </c>
      <c r="J8" s="14" t="s">
        <v>774</v>
      </c>
      <c r="K8" s="14" t="s">
        <v>774</v>
      </c>
      <c r="L8" s="14" t="s">
        <v>774</v>
      </c>
      <c r="M8" s="14" t="s">
        <v>203</v>
      </c>
      <c r="N8" s="14" t="s">
        <v>452</v>
      </c>
      <c r="O8" s="14" t="s">
        <v>453</v>
      </c>
      <c r="P8" s="14" t="s">
        <v>454</v>
      </c>
      <c r="Q8" s="14" t="s">
        <v>455</v>
      </c>
      <c r="R8" s="14" t="s">
        <v>456</v>
      </c>
      <c r="S8" s="14" t="s">
        <v>457</v>
      </c>
      <c r="T8" s="14" t="s">
        <v>458</v>
      </c>
      <c r="U8" s="14" t="s">
        <v>459</v>
      </c>
      <c r="V8" s="14" t="s">
        <v>460</v>
      </c>
      <c r="W8" s="14" t="s">
        <v>461</v>
      </c>
      <c r="X8" s="14" t="s">
        <v>462</v>
      </c>
      <c r="Y8" s="14" t="s">
        <v>463</v>
      </c>
      <c r="Z8" s="14" t="s">
        <v>464</v>
      </c>
      <c r="AA8" s="14" t="s">
        <v>465</v>
      </c>
      <c r="AB8" s="14" t="s">
        <v>466</v>
      </c>
      <c r="AC8" s="14" t="s">
        <v>468</v>
      </c>
      <c r="AD8" s="14" t="s">
        <v>468</v>
      </c>
      <c r="AE8" s="14" t="s">
        <v>469</v>
      </c>
      <c r="AF8" s="14" t="s">
        <v>470</v>
      </c>
      <c r="AG8" s="14" t="s">
        <v>471</v>
      </c>
      <c r="AH8" s="14" t="s">
        <v>472</v>
      </c>
      <c r="AI8" s="14" t="s">
        <v>473</v>
      </c>
      <c r="AJ8" s="14" t="s">
        <v>474</v>
      </c>
      <c r="AP8" s="14" t="s">
        <v>467</v>
      </c>
    </row>
    <row r="9" spans="1:47">
      <c r="B9" s="14" t="s">
        <v>475</v>
      </c>
      <c r="C9" s="14" t="s">
        <v>46</v>
      </c>
      <c r="D9" s="14" t="s">
        <v>74</v>
      </c>
      <c r="E9" s="14" t="s">
        <v>100</v>
      </c>
      <c r="F9" s="14" t="s">
        <v>215</v>
      </c>
      <c r="G9" s="14" t="s">
        <v>235</v>
      </c>
      <c r="H9" s="14" t="s">
        <v>117</v>
      </c>
      <c r="I9" s="14" t="s">
        <v>149</v>
      </c>
      <c r="J9" s="14" t="s">
        <v>775</v>
      </c>
      <c r="K9" s="14" t="s">
        <v>775</v>
      </c>
      <c r="L9" s="14" t="s">
        <v>775</v>
      </c>
      <c r="M9" s="14" t="s">
        <v>191</v>
      </c>
      <c r="N9" s="14" t="s">
        <v>476</v>
      </c>
      <c r="O9" s="14" t="s">
        <v>477</v>
      </c>
      <c r="P9" s="14" t="s">
        <v>478</v>
      </c>
      <c r="Q9" s="14" t="s">
        <v>479</v>
      </c>
      <c r="R9" s="14" t="s">
        <v>480</v>
      </c>
      <c r="S9" s="14" t="s">
        <v>481</v>
      </c>
      <c r="T9" s="14" t="s">
        <v>482</v>
      </c>
      <c r="U9" s="14" t="s">
        <v>483</v>
      </c>
      <c r="V9" s="14" t="s">
        <v>484</v>
      </c>
      <c r="W9" s="14" t="s">
        <v>485</v>
      </c>
      <c r="X9" s="14" t="s">
        <v>486</v>
      </c>
      <c r="Y9" s="14" t="s">
        <v>487</v>
      </c>
      <c r="Z9" s="14" t="s">
        <v>488</v>
      </c>
      <c r="AA9" s="14" t="s">
        <v>489</v>
      </c>
      <c r="AB9" s="14" t="s">
        <v>490</v>
      </c>
      <c r="AC9" s="14" t="s">
        <v>492</v>
      </c>
      <c r="AD9" s="14" t="s">
        <v>492</v>
      </c>
      <c r="AE9" s="14" t="s">
        <v>493</v>
      </c>
      <c r="AF9" s="14" t="s">
        <v>494</v>
      </c>
      <c r="AG9" s="14" t="s">
        <v>495</v>
      </c>
      <c r="AH9" s="14" t="s">
        <v>496</v>
      </c>
      <c r="AI9" s="14" t="s">
        <v>497</v>
      </c>
      <c r="AJ9" s="14" t="s">
        <v>498</v>
      </c>
      <c r="AP9" s="14" t="s">
        <v>491</v>
      </c>
    </row>
    <row r="10" spans="1:47">
      <c r="B10" s="14" t="s">
        <v>499</v>
      </c>
      <c r="C10" s="14" t="s">
        <v>47</v>
      </c>
      <c r="D10" s="14" t="s">
        <v>75</v>
      </c>
      <c r="E10" s="14" t="s">
        <v>101</v>
      </c>
      <c r="F10" s="14" t="s">
        <v>216</v>
      </c>
      <c r="G10" s="14" t="s">
        <v>216</v>
      </c>
      <c r="H10" s="14" t="s">
        <v>118</v>
      </c>
      <c r="I10" s="14" t="s">
        <v>150</v>
      </c>
      <c r="J10" s="14" t="s">
        <v>776</v>
      </c>
      <c r="K10" s="14" t="s">
        <v>776</v>
      </c>
      <c r="L10" s="14" t="s">
        <v>776</v>
      </c>
      <c r="M10" s="14" t="s">
        <v>192</v>
      </c>
      <c r="N10" s="14" t="s">
        <v>500</v>
      </c>
      <c r="O10" s="14" t="s">
        <v>501</v>
      </c>
      <c r="P10" s="14" t="s">
        <v>502</v>
      </c>
      <c r="Q10" s="14" t="s">
        <v>503</v>
      </c>
      <c r="R10" s="14" t="s">
        <v>504</v>
      </c>
      <c r="S10" s="14" t="s">
        <v>505</v>
      </c>
      <c r="T10" s="14" t="s">
        <v>506</v>
      </c>
      <c r="U10" s="14" t="s">
        <v>507</v>
      </c>
      <c r="V10" s="14" t="s">
        <v>508</v>
      </c>
      <c r="W10" s="14" t="s">
        <v>509</v>
      </c>
      <c r="X10" s="14" t="s">
        <v>510</v>
      </c>
      <c r="Y10" s="14" t="s">
        <v>511</v>
      </c>
      <c r="Z10" s="14" t="s">
        <v>512</v>
      </c>
      <c r="AA10" s="14" t="s">
        <v>513</v>
      </c>
      <c r="AB10" s="14" t="s">
        <v>514</v>
      </c>
      <c r="AC10" s="14" t="s">
        <v>515</v>
      </c>
      <c r="AD10" s="14" t="s">
        <v>515</v>
      </c>
      <c r="AE10" s="14" t="s">
        <v>516</v>
      </c>
      <c r="AF10" s="14" t="s">
        <v>517</v>
      </c>
      <c r="AG10" s="14" t="s">
        <v>518</v>
      </c>
      <c r="AH10" s="14" t="s">
        <v>519</v>
      </c>
      <c r="AI10" s="14" t="s">
        <v>520</v>
      </c>
      <c r="AJ10" s="14" t="s">
        <v>521</v>
      </c>
    </row>
    <row r="11" spans="1:47">
      <c r="B11" s="14" t="s">
        <v>522</v>
      </c>
      <c r="C11" s="14" t="s">
        <v>48</v>
      </c>
      <c r="D11" s="14" t="s">
        <v>76</v>
      </c>
      <c r="E11" s="14" t="s">
        <v>102</v>
      </c>
      <c r="F11" s="14" t="s">
        <v>217</v>
      </c>
      <c r="G11" s="14" t="s">
        <v>217</v>
      </c>
      <c r="H11" s="14" t="s">
        <v>119</v>
      </c>
      <c r="I11" s="14" t="s">
        <v>151</v>
      </c>
      <c r="J11" s="14" t="s">
        <v>777</v>
      </c>
      <c r="K11" s="14" t="s">
        <v>777</v>
      </c>
      <c r="L11" s="14" t="s">
        <v>777</v>
      </c>
      <c r="M11" s="14" t="s">
        <v>193</v>
      </c>
      <c r="N11" s="14" t="s">
        <v>523</v>
      </c>
      <c r="O11" s="14" t="s">
        <v>524</v>
      </c>
      <c r="P11" s="14" t="s">
        <v>525</v>
      </c>
      <c r="Q11" s="14" t="s">
        <v>526</v>
      </c>
      <c r="R11" s="14" t="s">
        <v>527</v>
      </c>
      <c r="S11" s="14" t="s">
        <v>528</v>
      </c>
      <c r="T11" s="14" t="s">
        <v>529</v>
      </c>
      <c r="U11" s="14" t="s">
        <v>530</v>
      </c>
      <c r="V11" s="14" t="s">
        <v>531</v>
      </c>
      <c r="W11" s="14" t="s">
        <v>532</v>
      </c>
      <c r="X11" s="14" t="s">
        <v>533</v>
      </c>
      <c r="Y11" s="14" t="s">
        <v>534</v>
      </c>
      <c r="Z11" s="14" t="s">
        <v>535</v>
      </c>
      <c r="AA11" s="14" t="s">
        <v>536</v>
      </c>
      <c r="AB11" s="14" t="s">
        <v>537</v>
      </c>
      <c r="AC11" s="14" t="s">
        <v>538</v>
      </c>
      <c r="AD11" s="14" t="s">
        <v>539</v>
      </c>
      <c r="AE11" s="14" t="s">
        <v>540</v>
      </c>
      <c r="AF11" s="14" t="s">
        <v>541</v>
      </c>
      <c r="AG11" s="14" t="s">
        <v>542</v>
      </c>
      <c r="AH11" s="14" t="s">
        <v>543</v>
      </c>
      <c r="AI11" s="14" t="s">
        <v>544</v>
      </c>
      <c r="AJ11" s="14" t="s">
        <v>545</v>
      </c>
    </row>
    <row r="12" spans="1:47">
      <c r="B12" s="14" t="s">
        <v>546</v>
      </c>
      <c r="C12" s="14" t="s">
        <v>49</v>
      </c>
      <c r="D12" s="14" t="s">
        <v>77</v>
      </c>
      <c r="E12" s="14" t="s">
        <v>103</v>
      </c>
      <c r="F12" s="14" t="s">
        <v>218</v>
      </c>
      <c r="G12" s="14" t="s">
        <v>218</v>
      </c>
      <c r="H12" s="14" t="s">
        <v>120</v>
      </c>
      <c r="I12" s="14" t="s">
        <v>146</v>
      </c>
      <c r="J12" s="14" t="s">
        <v>778</v>
      </c>
      <c r="K12" s="14" t="s">
        <v>778</v>
      </c>
      <c r="L12" s="14" t="s">
        <v>778</v>
      </c>
      <c r="M12" s="14" t="s">
        <v>204</v>
      </c>
      <c r="N12" s="14" t="s">
        <v>547</v>
      </c>
      <c r="O12" s="14" t="s">
        <v>548</v>
      </c>
      <c r="P12" s="14" t="s">
        <v>549</v>
      </c>
      <c r="Q12" s="14" t="s">
        <v>550</v>
      </c>
      <c r="R12" s="14" t="s">
        <v>551</v>
      </c>
      <c r="S12" s="14" t="s">
        <v>552</v>
      </c>
      <c r="T12" s="14" t="s">
        <v>553</v>
      </c>
      <c r="U12" s="14" t="s">
        <v>554</v>
      </c>
      <c r="V12" s="14" t="s">
        <v>555</v>
      </c>
      <c r="W12" s="14" t="s">
        <v>556</v>
      </c>
      <c r="X12" s="14" t="s">
        <v>557</v>
      </c>
      <c r="Y12" s="14" t="s">
        <v>558</v>
      </c>
      <c r="Z12" s="14" t="s">
        <v>559</v>
      </c>
      <c r="AA12" s="14" t="s">
        <v>560</v>
      </c>
      <c r="AB12" s="14" t="s">
        <v>561</v>
      </c>
      <c r="AC12" s="14" t="s">
        <v>562</v>
      </c>
      <c r="AD12" s="14" t="s">
        <v>562</v>
      </c>
      <c r="AE12" s="14" t="s">
        <v>563</v>
      </c>
      <c r="AF12" s="14" t="s">
        <v>564</v>
      </c>
      <c r="AG12" s="14" t="s">
        <v>565</v>
      </c>
      <c r="AH12" s="14" t="s">
        <v>566</v>
      </c>
      <c r="AI12" s="14" t="s">
        <v>567</v>
      </c>
      <c r="AJ12" s="14" t="s">
        <v>568</v>
      </c>
    </row>
    <row r="13" spans="1:47">
      <c r="B13" s="14" t="s">
        <v>569</v>
      </c>
      <c r="C13" s="14" t="s">
        <v>50</v>
      </c>
      <c r="D13" s="14" t="s">
        <v>78</v>
      </c>
      <c r="E13" s="14" t="s">
        <v>104</v>
      </c>
      <c r="F13" s="14" t="s">
        <v>219</v>
      </c>
      <c r="G13" s="14" t="s">
        <v>219</v>
      </c>
      <c r="H13" s="14" t="s">
        <v>121</v>
      </c>
      <c r="I13" s="14" t="s">
        <v>147</v>
      </c>
      <c r="J13" s="14" t="s">
        <v>779</v>
      </c>
      <c r="K13" s="14" t="s">
        <v>779</v>
      </c>
      <c r="L13" s="14" t="s">
        <v>779</v>
      </c>
      <c r="N13" s="14" t="s">
        <v>570</v>
      </c>
      <c r="O13" s="14" t="s">
        <v>571</v>
      </c>
      <c r="P13" s="14" t="s">
        <v>572</v>
      </c>
      <c r="Q13" s="14" t="s">
        <v>573</v>
      </c>
      <c r="R13" s="14" t="s">
        <v>574</v>
      </c>
      <c r="S13" s="14" t="s">
        <v>575</v>
      </c>
      <c r="U13" s="14" t="s">
        <v>576</v>
      </c>
      <c r="V13" s="14" t="s">
        <v>577</v>
      </c>
      <c r="W13" s="14" t="s">
        <v>578</v>
      </c>
      <c r="X13" s="14" t="s">
        <v>579</v>
      </c>
      <c r="Y13" s="14" t="s">
        <v>580</v>
      </c>
      <c r="Z13" s="14" t="s">
        <v>581</v>
      </c>
      <c r="AA13" s="14" t="s">
        <v>582</v>
      </c>
      <c r="AB13" s="14" t="s">
        <v>583</v>
      </c>
      <c r="AC13" s="14" t="s">
        <v>584</v>
      </c>
      <c r="AD13" s="14" t="s">
        <v>584</v>
      </c>
      <c r="AE13" s="14" t="s">
        <v>585</v>
      </c>
      <c r="AG13" s="14" t="s">
        <v>586</v>
      </c>
      <c r="AH13" s="14" t="s">
        <v>587</v>
      </c>
      <c r="AI13" s="14" t="s">
        <v>588</v>
      </c>
    </row>
    <row r="14" spans="1:47">
      <c r="B14" s="14" t="s">
        <v>589</v>
      </c>
      <c r="C14" s="14" t="s">
        <v>51</v>
      </c>
      <c r="D14" s="14" t="s">
        <v>79</v>
      </c>
      <c r="E14" s="14" t="s">
        <v>105</v>
      </c>
      <c r="F14" s="14" t="s">
        <v>220</v>
      </c>
      <c r="G14" s="14" t="s">
        <v>220</v>
      </c>
      <c r="H14" s="14" t="s">
        <v>122</v>
      </c>
      <c r="I14" s="14" t="s">
        <v>152</v>
      </c>
      <c r="J14" s="14" t="s">
        <v>780</v>
      </c>
      <c r="K14" s="14" t="s">
        <v>780</v>
      </c>
      <c r="L14" s="14" t="s">
        <v>780</v>
      </c>
      <c r="N14" s="14" t="s">
        <v>590</v>
      </c>
      <c r="O14" s="14" t="s">
        <v>591</v>
      </c>
      <c r="P14" s="14" t="s">
        <v>592</v>
      </c>
      <c r="Q14" s="14" t="s">
        <v>593</v>
      </c>
      <c r="R14" s="14" t="s">
        <v>594</v>
      </c>
      <c r="S14" s="14" t="s">
        <v>595</v>
      </c>
      <c r="U14" s="14" t="s">
        <v>596</v>
      </c>
      <c r="V14" s="14" t="s">
        <v>597</v>
      </c>
      <c r="W14" s="14" t="s">
        <v>598</v>
      </c>
      <c r="X14" s="14" t="s">
        <v>599</v>
      </c>
      <c r="Y14" s="14" t="s">
        <v>600</v>
      </c>
      <c r="Z14" s="14" t="s">
        <v>601</v>
      </c>
      <c r="AA14" s="14" t="s">
        <v>602</v>
      </c>
      <c r="AB14" s="14" t="s">
        <v>603</v>
      </c>
      <c r="AC14" s="14" t="s">
        <v>604</v>
      </c>
      <c r="AD14" s="14" t="s">
        <v>604</v>
      </c>
      <c r="AE14" s="14" t="s">
        <v>605</v>
      </c>
      <c r="AG14" s="14" t="s">
        <v>606</v>
      </c>
      <c r="AH14" s="14" t="s">
        <v>607</v>
      </c>
      <c r="AI14" s="14" t="s">
        <v>608</v>
      </c>
    </row>
    <row r="15" spans="1:47">
      <c r="B15" s="14" t="s">
        <v>609</v>
      </c>
      <c r="C15" s="14" t="s">
        <v>52</v>
      </c>
      <c r="D15" s="14" t="s">
        <v>80</v>
      </c>
      <c r="E15" s="14" t="s">
        <v>106</v>
      </c>
      <c r="F15" s="14" t="s">
        <v>221</v>
      </c>
      <c r="G15" s="14" t="s">
        <v>221</v>
      </c>
      <c r="H15" s="14" t="s">
        <v>123</v>
      </c>
      <c r="I15" s="14" t="s">
        <v>153</v>
      </c>
      <c r="J15" s="14" t="s">
        <v>781</v>
      </c>
      <c r="K15" s="14" t="s">
        <v>794</v>
      </c>
      <c r="L15" s="14" t="s">
        <v>781</v>
      </c>
      <c r="N15" s="14" t="s">
        <v>610</v>
      </c>
      <c r="O15" s="14" t="s">
        <v>611</v>
      </c>
      <c r="P15" s="14" t="s">
        <v>612</v>
      </c>
      <c r="Q15" s="14" t="s">
        <v>613</v>
      </c>
      <c r="R15" s="14" t="s">
        <v>614</v>
      </c>
      <c r="U15" s="14" t="s">
        <v>615</v>
      </c>
      <c r="W15" s="14" t="s">
        <v>616</v>
      </c>
      <c r="X15" s="14" t="s">
        <v>617</v>
      </c>
      <c r="Y15" s="14" t="s">
        <v>618</v>
      </c>
      <c r="Z15" s="14" t="s">
        <v>619</v>
      </c>
      <c r="AA15" s="14" t="s">
        <v>620</v>
      </c>
      <c r="AB15" s="14" t="s">
        <v>621</v>
      </c>
      <c r="AC15" s="14" t="s">
        <v>622</v>
      </c>
      <c r="AD15" s="14" t="s">
        <v>622</v>
      </c>
      <c r="AE15" s="14" t="s">
        <v>623</v>
      </c>
      <c r="AG15" s="14" t="s">
        <v>624</v>
      </c>
      <c r="AH15" s="14" t="s">
        <v>625</v>
      </c>
      <c r="AI15" s="14" t="s">
        <v>626</v>
      </c>
    </row>
    <row r="16" spans="1:47">
      <c r="B16" s="14" t="s">
        <v>627</v>
      </c>
      <c r="C16" s="14" t="s">
        <v>53</v>
      </c>
      <c r="D16" s="14" t="s">
        <v>81</v>
      </c>
      <c r="E16" s="14" t="s">
        <v>199</v>
      </c>
      <c r="F16" s="14" t="s">
        <v>222</v>
      </c>
      <c r="G16" s="14" t="s">
        <v>236</v>
      </c>
      <c r="H16" s="14" t="s">
        <v>124</v>
      </c>
      <c r="I16" s="14" t="s">
        <v>154</v>
      </c>
      <c r="J16" s="14" t="s">
        <v>782</v>
      </c>
      <c r="K16" s="14" t="s">
        <v>782</v>
      </c>
      <c r="L16" s="14" t="s">
        <v>782</v>
      </c>
      <c r="N16" s="14" t="s">
        <v>628</v>
      </c>
      <c r="O16" s="14" t="s">
        <v>629</v>
      </c>
      <c r="P16" s="14" t="s">
        <v>630</v>
      </c>
      <c r="Q16" s="14" t="s">
        <v>631</v>
      </c>
      <c r="R16" s="14" t="s">
        <v>632</v>
      </c>
      <c r="U16" s="14" t="s">
        <v>633</v>
      </c>
      <c r="W16" s="14" t="s">
        <v>634</v>
      </c>
      <c r="X16" s="14" t="s">
        <v>635</v>
      </c>
      <c r="Y16" s="14" t="s">
        <v>636</v>
      </c>
      <c r="Z16" s="14" t="s">
        <v>637</v>
      </c>
      <c r="AA16" s="14" t="s">
        <v>638</v>
      </c>
      <c r="AB16" s="14" t="s">
        <v>639</v>
      </c>
      <c r="AC16" s="14" t="s">
        <v>640</v>
      </c>
      <c r="AD16" s="14" t="s">
        <v>640</v>
      </c>
      <c r="AE16" s="14" t="s">
        <v>641</v>
      </c>
      <c r="AG16" s="14" t="s">
        <v>642</v>
      </c>
      <c r="AH16" s="14" t="s">
        <v>643</v>
      </c>
      <c r="AI16" s="14" t="s">
        <v>644</v>
      </c>
    </row>
    <row r="17" spans="2:35">
      <c r="B17" s="14" t="s">
        <v>645</v>
      </c>
      <c r="C17" s="14" t="s">
        <v>54</v>
      </c>
      <c r="D17" s="14" t="s">
        <v>82</v>
      </c>
      <c r="E17" s="14" t="s">
        <v>107</v>
      </c>
      <c r="F17" s="14" t="s">
        <v>223</v>
      </c>
      <c r="G17" s="14" t="s">
        <v>223</v>
      </c>
      <c r="H17" s="14" t="s">
        <v>125</v>
      </c>
      <c r="I17" s="14" t="s">
        <v>155</v>
      </c>
      <c r="J17" s="14" t="s">
        <v>783</v>
      </c>
      <c r="K17" s="14" t="s">
        <v>783</v>
      </c>
      <c r="L17" s="14" t="s">
        <v>783</v>
      </c>
      <c r="N17" s="14" t="s">
        <v>646</v>
      </c>
      <c r="O17" s="14" t="s">
        <v>647</v>
      </c>
      <c r="P17" s="14" t="s">
        <v>648</v>
      </c>
      <c r="Q17" s="14" t="s">
        <v>649</v>
      </c>
      <c r="R17" s="14" t="s">
        <v>650</v>
      </c>
      <c r="U17" s="14" t="s">
        <v>651</v>
      </c>
      <c r="W17" s="14" t="s">
        <v>652</v>
      </c>
      <c r="X17" s="14" t="s">
        <v>653</v>
      </c>
      <c r="Y17" s="14" t="s">
        <v>654</v>
      </c>
      <c r="Z17" s="14" t="s">
        <v>655</v>
      </c>
      <c r="AA17" s="14" t="s">
        <v>656</v>
      </c>
      <c r="AB17" s="14" t="s">
        <v>657</v>
      </c>
      <c r="AC17" s="14" t="s">
        <v>658</v>
      </c>
      <c r="AD17" s="14" t="s">
        <v>658</v>
      </c>
      <c r="AE17" s="14" t="s">
        <v>659</v>
      </c>
      <c r="AG17" s="14" t="s">
        <v>660</v>
      </c>
      <c r="AH17" s="14" t="s">
        <v>661</v>
      </c>
      <c r="AI17" s="14" t="s">
        <v>662</v>
      </c>
    </row>
    <row r="18" spans="2:35">
      <c r="B18" s="14" t="s">
        <v>663</v>
      </c>
      <c r="C18" s="14" t="s">
        <v>55</v>
      </c>
      <c r="D18" s="14" t="s">
        <v>83</v>
      </c>
      <c r="E18" s="14" t="s">
        <v>108</v>
      </c>
      <c r="F18" s="14" t="s">
        <v>224</v>
      </c>
      <c r="G18" s="14" t="s">
        <v>224</v>
      </c>
      <c r="H18" s="14" t="s">
        <v>126</v>
      </c>
      <c r="I18" s="14" t="s">
        <v>156</v>
      </c>
      <c r="J18" s="14" t="s">
        <v>784</v>
      </c>
      <c r="K18" s="14" t="s">
        <v>784</v>
      </c>
      <c r="L18" s="14" t="s">
        <v>784</v>
      </c>
      <c r="N18" s="14" t="s">
        <v>664</v>
      </c>
      <c r="O18" s="14" t="s">
        <v>665</v>
      </c>
      <c r="P18" s="14" t="s">
        <v>666</v>
      </c>
      <c r="Q18" s="14" t="s">
        <v>667</v>
      </c>
      <c r="R18" s="14" t="s">
        <v>668</v>
      </c>
      <c r="U18" s="14" t="s">
        <v>669</v>
      </c>
      <c r="Z18" s="14" t="s">
        <v>670</v>
      </c>
      <c r="AA18" s="14" t="s">
        <v>671</v>
      </c>
      <c r="AB18" s="14" t="s">
        <v>672</v>
      </c>
      <c r="AC18" s="14" t="s">
        <v>673</v>
      </c>
      <c r="AD18" s="14" t="s">
        <v>673</v>
      </c>
      <c r="AE18" s="14" t="s">
        <v>674</v>
      </c>
      <c r="AG18" s="14" t="s">
        <v>675</v>
      </c>
      <c r="AH18" s="14" t="s">
        <v>676</v>
      </c>
      <c r="AI18" s="14" t="s">
        <v>677</v>
      </c>
    </row>
    <row r="19" spans="2:35">
      <c r="B19" s="14" t="s">
        <v>678</v>
      </c>
      <c r="C19" s="14" t="s">
        <v>56</v>
      </c>
      <c r="D19" s="14" t="s">
        <v>84</v>
      </c>
      <c r="E19" s="14" t="s">
        <v>679</v>
      </c>
      <c r="F19" s="14" t="s">
        <v>225</v>
      </c>
      <c r="G19" s="14" t="s">
        <v>225</v>
      </c>
      <c r="H19" s="14" t="s">
        <v>127</v>
      </c>
      <c r="I19" s="14" t="s">
        <v>157</v>
      </c>
      <c r="J19" s="14" t="s">
        <v>785</v>
      </c>
      <c r="K19" s="14" t="s">
        <v>785</v>
      </c>
      <c r="L19" s="14" t="s">
        <v>785</v>
      </c>
      <c r="N19" s="14" t="s">
        <v>680</v>
      </c>
      <c r="O19" s="14" t="s">
        <v>681</v>
      </c>
      <c r="P19" s="14" t="s">
        <v>682</v>
      </c>
      <c r="R19" s="14" t="s">
        <v>683</v>
      </c>
      <c r="U19" s="14" t="s">
        <v>684</v>
      </c>
      <c r="Z19" s="14" t="s">
        <v>685</v>
      </c>
      <c r="AA19" s="14" t="s">
        <v>686</v>
      </c>
      <c r="AB19" s="14" t="s">
        <v>687</v>
      </c>
      <c r="AC19" s="14" t="s">
        <v>688</v>
      </c>
      <c r="AD19" s="14" t="s">
        <v>688</v>
      </c>
      <c r="AE19" s="14" t="s">
        <v>689</v>
      </c>
      <c r="AG19" s="14" t="s">
        <v>690</v>
      </c>
      <c r="AH19" s="14" t="s">
        <v>691</v>
      </c>
      <c r="AI19" s="14" t="s">
        <v>692</v>
      </c>
    </row>
    <row r="20" spans="2:35">
      <c r="B20" s="14" t="s">
        <v>693</v>
      </c>
      <c r="C20" s="14" t="s">
        <v>57</v>
      </c>
      <c r="D20" s="14" t="s">
        <v>85</v>
      </c>
      <c r="E20" s="14" t="s">
        <v>109</v>
      </c>
      <c r="F20" s="14" t="s">
        <v>226</v>
      </c>
      <c r="G20" s="14" t="s">
        <v>237</v>
      </c>
      <c r="H20" s="14" t="s">
        <v>128</v>
      </c>
      <c r="I20" s="14" t="s">
        <v>158</v>
      </c>
      <c r="J20" s="14" t="s">
        <v>786</v>
      </c>
      <c r="K20" s="14" t="s">
        <v>786</v>
      </c>
      <c r="L20" s="14" t="s">
        <v>786</v>
      </c>
      <c r="N20" s="14" t="s">
        <v>694</v>
      </c>
      <c r="O20" s="14" t="s">
        <v>695</v>
      </c>
      <c r="P20" s="14" t="s">
        <v>696</v>
      </c>
      <c r="R20" s="14" t="s">
        <v>697</v>
      </c>
      <c r="U20" s="14" t="s">
        <v>698</v>
      </c>
      <c r="Z20" s="14" t="s">
        <v>699</v>
      </c>
      <c r="AA20" s="14" t="s">
        <v>700</v>
      </c>
      <c r="AB20" s="14" t="s">
        <v>701</v>
      </c>
      <c r="AC20" s="14" t="s">
        <v>702</v>
      </c>
      <c r="AD20" s="14" t="s">
        <v>702</v>
      </c>
      <c r="AE20" s="14" t="s">
        <v>703</v>
      </c>
      <c r="AG20" s="14" t="s">
        <v>704</v>
      </c>
      <c r="AH20" s="14" t="s">
        <v>705</v>
      </c>
      <c r="AI20" s="14" t="s">
        <v>706</v>
      </c>
    </row>
    <row r="21" spans="2:35">
      <c r="B21" s="14" t="s">
        <v>707</v>
      </c>
      <c r="C21" s="14" t="s">
        <v>58</v>
      </c>
      <c r="D21" s="14" t="s">
        <v>86</v>
      </c>
      <c r="E21" s="14" t="s">
        <v>110</v>
      </c>
      <c r="F21" s="14" t="s">
        <v>227</v>
      </c>
      <c r="G21" s="14" t="s">
        <v>227</v>
      </c>
      <c r="H21" s="14" t="s">
        <v>129</v>
      </c>
      <c r="I21" s="14" t="s">
        <v>159</v>
      </c>
      <c r="J21" s="14" t="s">
        <v>787</v>
      </c>
      <c r="K21" s="14" t="s">
        <v>787</v>
      </c>
      <c r="L21" s="14" t="s">
        <v>787</v>
      </c>
      <c r="N21" s="14" t="s">
        <v>708</v>
      </c>
      <c r="O21" s="14" t="s">
        <v>709</v>
      </c>
      <c r="P21" s="14" t="s">
        <v>710</v>
      </c>
      <c r="R21" s="14" t="s">
        <v>711</v>
      </c>
      <c r="U21" s="14" t="s">
        <v>712</v>
      </c>
      <c r="Z21" s="14" t="s">
        <v>713</v>
      </c>
      <c r="AB21" s="14" t="s">
        <v>714</v>
      </c>
      <c r="AE21" s="14" t="s">
        <v>715</v>
      </c>
      <c r="AG21" s="14" t="s">
        <v>716</v>
      </c>
      <c r="AH21" s="14" t="s">
        <v>717</v>
      </c>
      <c r="AI21" s="14" t="s">
        <v>718</v>
      </c>
    </row>
    <row r="22" spans="2:35">
      <c r="B22" s="14" t="s">
        <v>719</v>
      </c>
      <c r="C22" s="14" t="s">
        <v>59</v>
      </c>
      <c r="D22" s="14" t="s">
        <v>87</v>
      </c>
      <c r="E22" s="14" t="s">
        <v>200</v>
      </c>
      <c r="F22" s="14" t="s">
        <v>228</v>
      </c>
      <c r="G22" s="14" t="s">
        <v>238</v>
      </c>
      <c r="H22" s="14" t="s">
        <v>130</v>
      </c>
      <c r="I22" s="14" t="s">
        <v>160</v>
      </c>
      <c r="J22" s="14" t="s">
        <v>788</v>
      </c>
      <c r="K22" s="14" t="s">
        <v>788</v>
      </c>
      <c r="L22" s="14" t="s">
        <v>788</v>
      </c>
      <c r="N22" s="14" t="s">
        <v>720</v>
      </c>
      <c r="O22" s="14" t="s">
        <v>721</v>
      </c>
      <c r="P22" s="14" t="s">
        <v>722</v>
      </c>
      <c r="R22" s="14" t="s">
        <v>723</v>
      </c>
      <c r="U22" s="14" t="s">
        <v>724</v>
      </c>
      <c r="Z22" s="14" t="s">
        <v>725</v>
      </c>
      <c r="AB22" s="14" t="s">
        <v>726</v>
      </c>
      <c r="AE22" s="14" t="s">
        <v>727</v>
      </c>
      <c r="AG22" s="14" t="s">
        <v>728</v>
      </c>
      <c r="AH22" s="14" t="s">
        <v>729</v>
      </c>
      <c r="AI22" s="14" t="s">
        <v>730</v>
      </c>
    </row>
    <row r="23" spans="2:35">
      <c r="B23" s="14" t="s">
        <v>731</v>
      </c>
      <c r="C23" s="14" t="s">
        <v>60</v>
      </c>
      <c r="D23" s="14" t="s">
        <v>88</v>
      </c>
      <c r="F23" s="14" t="s">
        <v>229</v>
      </c>
      <c r="G23" s="14" t="s">
        <v>239</v>
      </c>
      <c r="H23" s="14" t="s">
        <v>131</v>
      </c>
      <c r="I23" s="14" t="s">
        <v>131</v>
      </c>
      <c r="J23" s="14" t="s">
        <v>789</v>
      </c>
      <c r="K23" s="14" t="s">
        <v>789</v>
      </c>
      <c r="L23" s="14" t="s">
        <v>789</v>
      </c>
      <c r="N23" s="14" t="s">
        <v>732</v>
      </c>
      <c r="O23" s="14" t="s">
        <v>733</v>
      </c>
      <c r="AB23" s="14" t="s">
        <v>734</v>
      </c>
    </row>
    <row r="24" spans="2:35">
      <c r="B24" s="14" t="s">
        <v>735</v>
      </c>
      <c r="C24" s="14" t="s">
        <v>61</v>
      </c>
      <c r="D24" s="14" t="s">
        <v>89</v>
      </c>
      <c r="F24" s="14" t="s">
        <v>230</v>
      </c>
      <c r="G24" s="14" t="s">
        <v>240</v>
      </c>
      <c r="H24" s="14" t="s">
        <v>132</v>
      </c>
      <c r="I24" s="14" t="s">
        <v>132</v>
      </c>
      <c r="J24" s="14" t="s">
        <v>790</v>
      </c>
      <c r="K24" s="14" t="s">
        <v>790</v>
      </c>
      <c r="L24" s="14" t="s">
        <v>790</v>
      </c>
      <c r="N24" s="14" t="s">
        <v>736</v>
      </c>
      <c r="O24" s="14" t="s">
        <v>737</v>
      </c>
      <c r="AB24" s="14" t="s">
        <v>738</v>
      </c>
    </row>
    <row r="25" spans="2:35">
      <c r="B25" s="14" t="s">
        <v>739</v>
      </c>
      <c r="C25" s="14" t="s">
        <v>62</v>
      </c>
      <c r="D25" s="14" t="s">
        <v>90</v>
      </c>
      <c r="F25" s="14" t="s">
        <v>231</v>
      </c>
      <c r="G25" s="14" t="s">
        <v>241</v>
      </c>
      <c r="H25" s="14" t="s">
        <v>133</v>
      </c>
      <c r="I25" s="14" t="s">
        <v>161</v>
      </c>
      <c r="J25" s="14" t="s">
        <v>791</v>
      </c>
      <c r="K25" s="14" t="s">
        <v>791</v>
      </c>
      <c r="L25" s="14" t="s">
        <v>791</v>
      </c>
      <c r="N25" s="14" t="s">
        <v>740</v>
      </c>
      <c r="O25" s="14" t="s">
        <v>741</v>
      </c>
      <c r="AB25" s="14" t="s">
        <v>742</v>
      </c>
    </row>
    <row r="26" spans="2:35">
      <c r="B26" s="14" t="s">
        <v>743</v>
      </c>
      <c r="C26" s="14" t="s">
        <v>63</v>
      </c>
      <c r="D26" s="14" t="s">
        <v>91</v>
      </c>
      <c r="F26" s="14" t="s">
        <v>232</v>
      </c>
      <c r="G26" s="14" t="s">
        <v>232</v>
      </c>
      <c r="H26" s="14" t="s">
        <v>201</v>
      </c>
      <c r="I26" s="14" t="s">
        <v>162</v>
      </c>
      <c r="J26" s="14" t="s">
        <v>792</v>
      </c>
      <c r="K26" s="14" t="s">
        <v>792</v>
      </c>
      <c r="L26" s="14" t="s">
        <v>792</v>
      </c>
      <c r="N26" s="14" t="s">
        <v>744</v>
      </c>
      <c r="O26" s="14" t="s">
        <v>745</v>
      </c>
      <c r="AB26" s="14" t="s">
        <v>746</v>
      </c>
    </row>
    <row r="27" spans="2:35">
      <c r="B27" s="14" t="s">
        <v>747</v>
      </c>
      <c r="C27" s="14" t="s">
        <v>64</v>
      </c>
      <c r="D27" s="14" t="s">
        <v>92</v>
      </c>
      <c r="F27" s="14" t="s">
        <v>233</v>
      </c>
      <c r="G27" s="14" t="s">
        <v>233</v>
      </c>
      <c r="H27" s="14" t="s">
        <v>184</v>
      </c>
      <c r="I27" s="14" t="s">
        <v>127</v>
      </c>
      <c r="J27" s="14" t="s">
        <v>793</v>
      </c>
      <c r="K27" s="14" t="s">
        <v>793</v>
      </c>
      <c r="L27" s="14" t="s">
        <v>793</v>
      </c>
      <c r="N27" s="14" t="s">
        <v>748</v>
      </c>
      <c r="O27" s="14" t="s">
        <v>749</v>
      </c>
      <c r="AB27" s="14" t="s">
        <v>750</v>
      </c>
    </row>
    <row r="28" spans="2:35">
      <c r="C28" s="14" t="s">
        <v>65</v>
      </c>
      <c r="D28" s="14" t="s">
        <v>93</v>
      </c>
      <c r="H28" s="14" t="s">
        <v>134</v>
      </c>
      <c r="I28" s="14" t="s">
        <v>111</v>
      </c>
      <c r="AB28" s="14" t="s">
        <v>751</v>
      </c>
    </row>
    <row r="29" spans="2:35">
      <c r="C29" s="14" t="s">
        <v>66</v>
      </c>
      <c r="D29" s="14" t="s">
        <v>94</v>
      </c>
      <c r="H29" s="14" t="s">
        <v>135</v>
      </c>
      <c r="I29" s="14" t="s">
        <v>113</v>
      </c>
      <c r="AB29" s="14" t="s">
        <v>752</v>
      </c>
    </row>
    <row r="30" spans="2:35">
      <c r="C30" s="14" t="s">
        <v>67</v>
      </c>
      <c r="D30" s="14" t="s">
        <v>197</v>
      </c>
      <c r="H30" s="14" t="s">
        <v>136</v>
      </c>
      <c r="I30" s="14" t="s">
        <v>114</v>
      </c>
      <c r="AB30" s="14" t="s">
        <v>753</v>
      </c>
    </row>
    <row r="31" spans="2:35">
      <c r="C31" s="14" t="s">
        <v>68</v>
      </c>
      <c r="H31" s="14" t="s">
        <v>137</v>
      </c>
      <c r="I31" s="14" t="s">
        <v>115</v>
      </c>
      <c r="AB31" s="14" t="s">
        <v>754</v>
      </c>
    </row>
    <row r="32" spans="2:35">
      <c r="H32" s="14" t="s">
        <v>138</v>
      </c>
      <c r="I32" s="14" t="s">
        <v>116</v>
      </c>
    </row>
    <row r="33" spans="8:13">
      <c r="H33" s="14" t="s">
        <v>139</v>
      </c>
      <c r="I33" s="14" t="s">
        <v>118</v>
      </c>
    </row>
    <row r="34" spans="8:13">
      <c r="H34" s="14" t="s">
        <v>140</v>
      </c>
      <c r="I34" s="14" t="s">
        <v>119</v>
      </c>
    </row>
    <row r="35" spans="8:13">
      <c r="H35" s="14" t="s">
        <v>141</v>
      </c>
      <c r="I35" s="14" t="s">
        <v>122</v>
      </c>
    </row>
    <row r="36" spans="8:13">
      <c r="H36" s="14" t="s">
        <v>142</v>
      </c>
      <c r="I36" s="14" t="s">
        <v>123</v>
      </c>
    </row>
    <row r="37" spans="8:13">
      <c r="H37" s="14" t="s">
        <v>143</v>
      </c>
      <c r="I37" s="14" t="s">
        <v>163</v>
      </c>
    </row>
    <row r="38" spans="8:13">
      <c r="H38" s="14" t="s">
        <v>144</v>
      </c>
      <c r="I38" s="14" t="s">
        <v>164</v>
      </c>
    </row>
    <row r="39" spans="8:13">
      <c r="H39" s="14" t="s">
        <v>145</v>
      </c>
      <c r="I39" s="14" t="s">
        <v>165</v>
      </c>
    </row>
    <row r="40" spans="8:13">
      <c r="H40" s="14" t="s">
        <v>146</v>
      </c>
      <c r="I40" s="14" t="s">
        <v>166</v>
      </c>
    </row>
    <row r="41" spans="8:13">
      <c r="I41" s="14" t="s">
        <v>147</v>
      </c>
      <c r="M41" s="14" t="s">
        <v>128</v>
      </c>
    </row>
    <row r="42" spans="8:13">
      <c r="I42" s="14" t="s">
        <v>755</v>
      </c>
      <c r="M42" s="14" t="s">
        <v>130</v>
      </c>
    </row>
    <row r="43" spans="8:13">
      <c r="I43" s="14" t="s">
        <v>152</v>
      </c>
      <c r="M43" s="14" t="s">
        <v>182</v>
      </c>
    </row>
    <row r="44" spans="8:13">
      <c r="I44" s="14" t="s">
        <v>186</v>
      </c>
      <c r="M44" s="14" t="s">
        <v>183</v>
      </c>
    </row>
    <row r="45" spans="8:13">
      <c r="I45" s="14" t="s">
        <v>155</v>
      </c>
      <c r="M45" s="14" t="s">
        <v>184</v>
      </c>
    </row>
    <row r="46" spans="8:13">
      <c r="I46" s="14" t="s">
        <v>187</v>
      </c>
      <c r="M46" s="14" t="s">
        <v>185</v>
      </c>
    </row>
  </sheetData>
  <phoneticPr fontId="4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D95221775D44D34AB928C5A3A60AABC6" ma:contentTypeVersion="13" ma:contentTypeDescription="新しいドキュメントを作成します。" ma:contentTypeScope="" ma:versionID="559a5cacbd67428ca97638fc02ba3077">
  <xsd:schema xmlns:xsd="http://www.w3.org/2001/XMLSchema" xmlns:xs="http://www.w3.org/2001/XMLSchema" xmlns:p="http://schemas.microsoft.com/office/2006/metadata/properties" xmlns:ns2="7840af7c-bcc1-4807-ad42-fd5f77b87ec5" xmlns:ns3="1febdea1-93c7-4fd8-a2f1-1c4105d3d938" targetNamespace="http://schemas.microsoft.com/office/2006/metadata/properties" ma:root="true" ma:fieldsID="6bddb599e6ceb2cda57bb9572843637e" ns2:_="" ns3:_="">
    <xsd:import namespace="7840af7c-bcc1-4807-ad42-fd5f77b87ec5"/>
    <xsd:import namespace="1febdea1-93c7-4fd8-a2f1-1c4105d3d93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Locatio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40af7c-bcc1-4807-ad42-fd5f77b87ec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Location" ma:index="12" nillable="true" ma:displayName="Location" ma:internalName="MediaServiceLocation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febdea1-93c7-4fd8-a2f1-1c4105d3d938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CB61E07-938A-4281-B67C-EC7E4F23189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7840af7c-bcc1-4807-ad42-fd5f77b87ec5"/>
    <ds:schemaRef ds:uri="1febdea1-93c7-4fd8-a2f1-1c4105d3d93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0E4FB56-6B99-47E2-8B65-C928DFD0B70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0359C9F-EE91-4EFC-91C3-C11EC8409012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37</vt:i4>
      </vt:variant>
    </vt:vector>
  </HeadingPairs>
  <TitlesOfParts>
    <vt:vector size="41" baseType="lpstr">
      <vt:lpstr>ご受講生徒様一覧表</vt:lpstr>
      <vt:lpstr>ご提出期限早見表</vt:lpstr>
      <vt:lpstr>祝日</vt:lpstr>
      <vt:lpstr>テキストプラン</vt:lpstr>
      <vt:lpstr>ご受講生徒様一覧表!_FilterDatabase</vt:lpstr>
      <vt:lpstr>CommunicativeTraining</vt:lpstr>
      <vt:lpstr>GeneralEnglish_Expert</vt:lpstr>
      <vt:lpstr>GeneralEnglish_Intermediate</vt:lpstr>
      <vt:lpstr>GTEC_BasicAdvanced</vt:lpstr>
      <vt:lpstr>GTEC_Core</vt:lpstr>
      <vt:lpstr>LivingAbroad_Beginner</vt:lpstr>
      <vt:lpstr>LivingAbroad_Intermediate</vt:lpstr>
      <vt:lpstr>SDGs_Advanced</vt:lpstr>
      <vt:lpstr>SDGs_Basic</vt:lpstr>
      <vt:lpstr>TEAP</vt:lpstr>
      <vt:lpstr>TOEFL</vt:lpstr>
      <vt:lpstr>WeblioNews_Beginner</vt:lpstr>
      <vt:lpstr>WeblioNews_Expert</vt:lpstr>
      <vt:lpstr>WeblioNews_Intermediate</vt:lpstr>
      <vt:lpstr>ご受講生徒様一覧表!クラス名</vt:lpstr>
      <vt:lpstr>プライマリー</vt:lpstr>
      <vt:lpstr>英検_1級</vt:lpstr>
      <vt:lpstr>英検_2級</vt:lpstr>
      <vt:lpstr>英検_3級</vt:lpstr>
      <vt:lpstr>英検_4級</vt:lpstr>
      <vt:lpstr>英検_5級</vt:lpstr>
      <vt:lpstr>英検_準1級</vt:lpstr>
      <vt:lpstr>英検_準2級</vt:lpstr>
      <vt:lpstr>英検_準2級プラス</vt:lpstr>
      <vt:lpstr>英検パート別_2級</vt:lpstr>
      <vt:lpstr>英検パート別_3級</vt:lpstr>
      <vt:lpstr>英検パート別_準2級</vt:lpstr>
      <vt:lpstr>基礎文法1_中1向け</vt:lpstr>
      <vt:lpstr>基礎文法2_中2向け</vt:lpstr>
      <vt:lpstr>基礎文法3_中3向け</vt:lpstr>
      <vt:lpstr>基本セット</vt:lpstr>
      <vt:lpstr>発展コース_FunctionalExpression</vt:lpstr>
      <vt:lpstr>発展コース_ListeningAndReading</vt:lpstr>
      <vt:lpstr>発展コース_LogicalEnglish_Expert</vt:lpstr>
      <vt:lpstr>発展コース_LogicalEnglish_Intermediate</vt:lpstr>
      <vt:lpstr>発展コース_ReactionTraining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fuyuka.suzuki</dc:creator>
  <cp:keywords/>
  <dc:description/>
  <cp:lastModifiedBy>今別府 映里</cp:lastModifiedBy>
  <cp:revision/>
  <dcterms:created xsi:type="dcterms:W3CDTF">2019-04-25T11:32:13Z</dcterms:created>
  <dcterms:modified xsi:type="dcterms:W3CDTF">2025-03-28T02:36:24Z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0x010100D95221775D44D34AB928C5A3A60AABC6</vt:lpwstr>
  </property>
</Properties>
</file>